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showInkAnnotation="0" codeName="ThisWorkbook" defaultThemeVersion="124226"/>
  <mc:AlternateContent xmlns:mc="http://schemas.openxmlformats.org/markup-compatibility/2006">
    <mc:Choice Requires="x15">
      <x15ac:absPath xmlns:x15ac="http://schemas.microsoft.com/office/spreadsheetml/2010/11/ac" url="G:\共有ドライブ\310_補助事業課\機械\_010_補助金交付要望・決定\110_年度資料\010_要望書作成の手引き\2026年度\3_ダウンロード様式\2026振興（DL様式）\2026_振興事業_関連書類\"/>
    </mc:Choice>
  </mc:AlternateContent>
  <xr:revisionPtr revIDLastSave="0" documentId="13_ncr:1_{735D1CCE-D8D9-4A47-96A5-CB0860ABD8AC}" xr6:coauthVersionLast="47" xr6:coauthVersionMax="47" xr10:uidLastSave="{00000000-0000-0000-0000-000000000000}"/>
  <workbookProtection workbookAlgorithmName="SHA-512" workbookHashValue="927l8TN4vfZgSaIh/21i5sJ4XpB7hWvMwa14lGSTkrbyZTyO2eD++YsL1F6ZIX8mnfTExCGCGRQgugjFytCwiA==" workbookSaltValue="TbmsG5UvJHUykx8Vvugi1g==" workbookSpinCount="100000" lockStructure="1"/>
  <bookViews>
    <workbookView xWindow="-28920" yWindow="0" windowWidth="29040" windowHeight="15840" tabRatio="722" xr2:uid="{00000000-000D-0000-FFFF-FFFF00000000}"/>
  </bookViews>
  <sheets>
    <sheet name="A-1.１事業項目用（1ページ用）" sheetId="13" r:id="rId1"/>
    <sheet name="A-2.１事業項目用（複数ページ用）" sheetId="15" r:id="rId2"/>
    <sheet name="B.複数事業項目用" sheetId="14" r:id="rId3"/>
    <sheet name="補助率・費目・節" sheetId="2" state="hidden" r:id="rId4"/>
  </sheets>
  <definedNames>
    <definedName name="_xlnm._FilterDatabase" localSheetId="3" hidden="1">補助率・費目・節!$B$1:$B$9</definedName>
    <definedName name="iranai">#REF!</definedName>
    <definedName name="iranai100">補助率・費目・節!#REF!</definedName>
    <definedName name="iranai12">補助率・費目・節!#REF!</definedName>
    <definedName name="iranai2">#REF!</definedName>
    <definedName name="iranai3">#REF!</definedName>
    <definedName name="iranai4">補助率・費目・節!#REF!</definedName>
    <definedName name="iranaidesu">補助率・費目・節!#REF!</definedName>
    <definedName name="_xlnm.Print_Area" localSheetId="0">'A-1.１事業項目用（1ページ用）'!$A$1:$AB$31</definedName>
    <definedName name="_xlnm.Print_Area" localSheetId="1">'A-2.１事業項目用（複数ページ用）'!$A$1:$AB$81</definedName>
    <definedName name="_xlnm.Print_Area" localSheetId="2">B.複数事業項目用!$A$1:$AB$164</definedName>
    <definedName name="_xlnm.Print_Titles" localSheetId="1">'A-2.１事業項目用（複数ページ用）'!$13:$15</definedName>
    <definedName name="_xlnm.Print_Titles" localSheetId="2">B.複数事業項目用!$13:$15</definedName>
    <definedName name="移送車１">#REF!</definedName>
    <definedName name="移送車１排気量">#REF!</definedName>
    <definedName name="移送車２">#REF!</definedName>
    <definedName name="移送車２排気量">#REF!</definedName>
    <definedName name="移送車３">#REF!</definedName>
    <definedName name="移送車３排気量">#REF!</definedName>
    <definedName name="移送車４">#REF!</definedName>
    <definedName name="移送車４排気量">#REF!</definedName>
    <definedName name="介護機器">#REF!</definedName>
    <definedName name="機械_研究補助">補助率・費目・節!$K$2:$K$14</definedName>
    <definedName name="機械_公設工業試験研究所">補助率・費目・節!$H$2:$H$13</definedName>
    <definedName name="機械_振興事業補助">補助率・費目・節!#REF!</definedName>
    <definedName name="公益_機器整備">補助率・費目・節!#REF!</definedName>
    <definedName name="公益_建築">補助率・費目・節!#REF!</definedName>
    <definedName name="公益_検診車">補助率・費目・節!#REF!</definedName>
    <definedName name="公益_研究補助">補助率・費目・節!#REF!</definedName>
    <definedName name="公益_事業費">補助率・費目・節!#REF!</definedName>
    <definedName name="公益_車両整備">補助率・費目・節!#REF!</definedName>
    <definedName name="公益_新世紀">補助率・費目・節!#REF!</definedName>
    <definedName name="公益_復興支援">補助率・費目・節!#REF!</definedName>
    <definedName name="公益_補修">補助率・費目・節!#REF!</definedName>
    <definedName name="福祉車両">#REF!</definedName>
    <definedName name="訪問入浴車">#REF!</definedName>
    <definedName name="訪問入浴車排気量">#REF!</definedName>
    <definedName name="旅_費">補助率・費目・節!#REF!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 i="14" l="1"/>
  <c r="E31" i="13" l="1"/>
  <c r="B3" i="13" l="1"/>
  <c r="S56" i="14" l="1"/>
  <c r="C56" i="14"/>
  <c r="C31" i="13"/>
  <c r="U21" i="14" l="1"/>
  <c r="W21" i="14"/>
  <c r="AB29" i="14" l="1"/>
  <c r="AA29" i="14"/>
  <c r="Y29" i="14"/>
  <c r="W29" i="14"/>
  <c r="U29" i="14"/>
  <c r="R29" i="14"/>
  <c r="Q29" i="14"/>
  <c r="AB28" i="14"/>
  <c r="AA28" i="14"/>
  <c r="Y28" i="14"/>
  <c r="W28" i="14"/>
  <c r="U28" i="14"/>
  <c r="R28" i="14"/>
  <c r="Q28" i="14"/>
  <c r="AB27" i="14"/>
  <c r="AA27" i="14"/>
  <c r="Y27" i="14"/>
  <c r="W27" i="14"/>
  <c r="U27" i="14"/>
  <c r="R27" i="14"/>
  <c r="Q27" i="14"/>
  <c r="AB26" i="14"/>
  <c r="AA26" i="14"/>
  <c r="Y26" i="14"/>
  <c r="W26" i="14"/>
  <c r="U26" i="14"/>
  <c r="R26" i="14"/>
  <c r="Q26" i="14"/>
  <c r="AB25" i="14"/>
  <c r="AA25" i="14"/>
  <c r="Y25" i="14"/>
  <c r="W25" i="14"/>
  <c r="U25" i="14"/>
  <c r="R25" i="14"/>
  <c r="Q25" i="14"/>
  <c r="AB24" i="14"/>
  <c r="AA24" i="14"/>
  <c r="Y24" i="14"/>
  <c r="W24" i="14"/>
  <c r="U24" i="14"/>
  <c r="R24" i="14"/>
  <c r="Q24" i="14"/>
  <c r="AB23" i="14"/>
  <c r="AA23" i="14"/>
  <c r="Y23" i="14"/>
  <c r="W23" i="14"/>
  <c r="U23" i="14"/>
  <c r="R23" i="14"/>
  <c r="Q23" i="14"/>
  <c r="AB22" i="14"/>
  <c r="AA22" i="14"/>
  <c r="Y22" i="14"/>
  <c r="W22" i="14"/>
  <c r="U22" i="14"/>
  <c r="R22" i="14"/>
  <c r="Q22" i="14"/>
  <c r="AB21" i="14"/>
  <c r="AA21" i="14"/>
  <c r="Y21" i="14"/>
  <c r="R21" i="14"/>
  <c r="Q21" i="14"/>
  <c r="AB20" i="14"/>
  <c r="AA20" i="14"/>
  <c r="Y20" i="14"/>
  <c r="W20" i="14"/>
  <c r="U20" i="14"/>
  <c r="R20" i="14"/>
  <c r="Q20" i="14"/>
  <c r="R19" i="14"/>
  <c r="Q19" i="14"/>
  <c r="AB18" i="14"/>
  <c r="AA18" i="14"/>
  <c r="Y18" i="14"/>
  <c r="W18" i="14"/>
  <c r="U18" i="14"/>
  <c r="Q18" i="14"/>
  <c r="R18" i="14" s="1"/>
  <c r="R17" i="14"/>
  <c r="Q17" i="14"/>
  <c r="D2" i="14"/>
  <c r="AB80" i="15"/>
  <c r="AA80" i="15"/>
  <c r="Y80" i="15"/>
  <c r="W80" i="15"/>
  <c r="U80" i="15"/>
  <c r="R80" i="15"/>
  <c r="Q80" i="15"/>
  <c r="AB79" i="15"/>
  <c r="AA79" i="15"/>
  <c r="Y79" i="15"/>
  <c r="W79" i="15"/>
  <c r="U79" i="15"/>
  <c r="R79" i="15"/>
  <c r="Q79" i="15"/>
  <c r="AB78" i="15"/>
  <c r="AA78" i="15"/>
  <c r="Y78" i="15"/>
  <c r="W78" i="15"/>
  <c r="U78" i="15"/>
  <c r="R78" i="15"/>
  <c r="Q78" i="15"/>
  <c r="AB77" i="15"/>
  <c r="AA77" i="15"/>
  <c r="Y77" i="15"/>
  <c r="W77" i="15"/>
  <c r="U77" i="15"/>
  <c r="R77" i="15"/>
  <c r="Q77" i="15"/>
  <c r="AB76" i="15"/>
  <c r="AA76" i="15"/>
  <c r="Y76" i="15"/>
  <c r="W76" i="15"/>
  <c r="U76" i="15"/>
  <c r="R76" i="15"/>
  <c r="Q76" i="15"/>
  <c r="AB75" i="15"/>
  <c r="AA75" i="15"/>
  <c r="Y75" i="15"/>
  <c r="W75" i="15"/>
  <c r="U75" i="15"/>
  <c r="R75" i="15"/>
  <c r="Q75" i="15"/>
  <c r="AB74" i="15"/>
  <c r="AA74" i="15"/>
  <c r="Y74" i="15"/>
  <c r="W74" i="15"/>
  <c r="U74" i="15"/>
  <c r="R74" i="15"/>
  <c r="Q74" i="15"/>
  <c r="AB73" i="15"/>
  <c r="AA73" i="15"/>
  <c r="Y73" i="15"/>
  <c r="W73" i="15"/>
  <c r="U73" i="15"/>
  <c r="R73" i="15"/>
  <c r="Q73" i="15"/>
  <c r="AB72" i="15"/>
  <c r="AA72" i="15"/>
  <c r="Y72" i="15"/>
  <c r="W72" i="15"/>
  <c r="U72" i="15"/>
  <c r="R72" i="15"/>
  <c r="Q72" i="15"/>
  <c r="AB71" i="15"/>
  <c r="AA71" i="15"/>
  <c r="Y71" i="15"/>
  <c r="W71" i="15"/>
  <c r="U71" i="15"/>
  <c r="R71" i="15"/>
  <c r="Q71" i="15"/>
  <c r="AB70" i="15"/>
  <c r="AA70" i="15"/>
  <c r="Y70" i="15"/>
  <c r="W70" i="15"/>
  <c r="U70" i="15"/>
  <c r="R70" i="15"/>
  <c r="Q70" i="15"/>
  <c r="AB69" i="15"/>
  <c r="AA69" i="15"/>
  <c r="Y69" i="15"/>
  <c r="W69" i="15"/>
  <c r="U69" i="15"/>
  <c r="R69" i="15"/>
  <c r="Q69" i="15"/>
  <c r="AB68" i="15"/>
  <c r="AA68" i="15"/>
  <c r="Y68" i="15"/>
  <c r="W68" i="15"/>
  <c r="U68" i="15"/>
  <c r="R68" i="15"/>
  <c r="Q68" i="15"/>
  <c r="AB67" i="15"/>
  <c r="AA67" i="15"/>
  <c r="Y67" i="15"/>
  <c r="W67" i="15"/>
  <c r="U67" i="15"/>
  <c r="R67" i="15"/>
  <c r="Q67" i="15"/>
  <c r="AB66" i="15"/>
  <c r="AA66" i="15"/>
  <c r="Y66" i="15"/>
  <c r="W66" i="15"/>
  <c r="U66" i="15"/>
  <c r="R66" i="15"/>
  <c r="Q66" i="15"/>
  <c r="AB65" i="15"/>
  <c r="AA65" i="15"/>
  <c r="Y65" i="15"/>
  <c r="W65" i="15"/>
  <c r="U65" i="15"/>
  <c r="R65" i="15"/>
  <c r="Q65" i="15"/>
  <c r="AB64" i="15"/>
  <c r="AA64" i="15"/>
  <c r="Y64" i="15"/>
  <c r="W64" i="15"/>
  <c r="U64" i="15"/>
  <c r="R64" i="15"/>
  <c r="Q64" i="15"/>
  <c r="AB63" i="15"/>
  <c r="AA63" i="15"/>
  <c r="Y63" i="15"/>
  <c r="W63" i="15"/>
  <c r="U63" i="15"/>
  <c r="R63" i="15"/>
  <c r="Q63" i="15"/>
  <c r="AB62" i="15"/>
  <c r="AA62" i="15"/>
  <c r="Y62" i="15"/>
  <c r="W62" i="15"/>
  <c r="U62" i="15"/>
  <c r="R62" i="15"/>
  <c r="Q62" i="15"/>
  <c r="AB61" i="15"/>
  <c r="AA61" i="15"/>
  <c r="Y61" i="15"/>
  <c r="W61" i="15"/>
  <c r="U61" i="15"/>
  <c r="R61" i="15"/>
  <c r="Q61" i="15"/>
  <c r="AB60" i="15"/>
  <c r="AA60" i="15"/>
  <c r="Y60" i="15"/>
  <c r="W60" i="15"/>
  <c r="U60" i="15"/>
  <c r="R60" i="15"/>
  <c r="Q60" i="15"/>
  <c r="AB59" i="15"/>
  <c r="AA59" i="15"/>
  <c r="Y59" i="15"/>
  <c r="W59" i="15"/>
  <c r="U59" i="15"/>
  <c r="R59" i="15"/>
  <c r="Q59" i="15"/>
  <c r="AB58" i="15"/>
  <c r="AA58" i="15"/>
  <c r="Y58" i="15"/>
  <c r="W58" i="15"/>
  <c r="U58" i="15"/>
  <c r="R58" i="15"/>
  <c r="Q58" i="15"/>
  <c r="AB57" i="15"/>
  <c r="AA57" i="15"/>
  <c r="Y57" i="15"/>
  <c r="W57" i="15"/>
  <c r="U57" i="15"/>
  <c r="R57" i="15"/>
  <c r="Q57" i="15"/>
  <c r="AB56" i="15"/>
  <c r="AA56" i="15"/>
  <c r="Y56" i="15"/>
  <c r="W56" i="15"/>
  <c r="U56" i="15"/>
  <c r="R56" i="15"/>
  <c r="Q56" i="15"/>
  <c r="AB55" i="15"/>
  <c r="AA55" i="15"/>
  <c r="Y55" i="15"/>
  <c r="W55" i="15"/>
  <c r="U55" i="15"/>
  <c r="R55" i="15"/>
  <c r="Q55" i="15"/>
  <c r="AB54" i="15"/>
  <c r="AA54" i="15"/>
  <c r="Y54" i="15"/>
  <c r="W54" i="15"/>
  <c r="U54" i="15"/>
  <c r="R54" i="15"/>
  <c r="Q54" i="15"/>
  <c r="AB53" i="15"/>
  <c r="AA53" i="15"/>
  <c r="Y53" i="15"/>
  <c r="W53" i="15"/>
  <c r="U53" i="15"/>
  <c r="R53" i="15"/>
  <c r="Q53" i="15"/>
  <c r="AB52" i="15"/>
  <c r="AA52" i="15"/>
  <c r="Y52" i="15"/>
  <c r="W52" i="15"/>
  <c r="U52" i="15"/>
  <c r="R52" i="15"/>
  <c r="Q52" i="15"/>
  <c r="AB51" i="15"/>
  <c r="AA51" i="15"/>
  <c r="Y51" i="15"/>
  <c r="W51" i="15"/>
  <c r="U51" i="15"/>
  <c r="R51" i="15"/>
  <c r="Q51" i="15"/>
  <c r="AB50" i="15"/>
  <c r="AA50" i="15"/>
  <c r="Y50" i="15"/>
  <c r="W50" i="15"/>
  <c r="U50" i="15"/>
  <c r="R50" i="15"/>
  <c r="Q50" i="15"/>
  <c r="AB49" i="15"/>
  <c r="AA49" i="15"/>
  <c r="Y49" i="15"/>
  <c r="W49" i="15"/>
  <c r="U49" i="15"/>
  <c r="R49" i="15"/>
  <c r="Q49" i="15"/>
  <c r="AB48" i="15"/>
  <c r="AA48" i="15"/>
  <c r="Y48" i="15"/>
  <c r="W48" i="15"/>
  <c r="U48" i="15"/>
  <c r="R48" i="15"/>
  <c r="Q48" i="15"/>
  <c r="AB47" i="15"/>
  <c r="AA47" i="15"/>
  <c r="Y47" i="15"/>
  <c r="W47" i="15"/>
  <c r="U47" i="15"/>
  <c r="R47" i="15"/>
  <c r="Q47" i="15"/>
  <c r="AB46" i="15"/>
  <c r="AA46" i="15"/>
  <c r="Y46" i="15"/>
  <c r="W46" i="15"/>
  <c r="U46" i="15"/>
  <c r="R46" i="15"/>
  <c r="Q46" i="15"/>
  <c r="AB45" i="15"/>
  <c r="AA45" i="15"/>
  <c r="Y45" i="15"/>
  <c r="W45" i="15"/>
  <c r="U45" i="15"/>
  <c r="R45" i="15"/>
  <c r="Q45" i="15"/>
  <c r="AB44" i="15"/>
  <c r="AA44" i="15"/>
  <c r="Y44" i="15"/>
  <c r="W44" i="15"/>
  <c r="U44" i="15"/>
  <c r="R44" i="15"/>
  <c r="Q44" i="15"/>
  <c r="AB43" i="15"/>
  <c r="AA43" i="15"/>
  <c r="Y43" i="15"/>
  <c r="W43" i="15"/>
  <c r="U43" i="15"/>
  <c r="R43" i="15"/>
  <c r="Q43" i="15"/>
  <c r="AB42" i="15"/>
  <c r="AA42" i="15"/>
  <c r="Y42" i="15"/>
  <c r="W42" i="15"/>
  <c r="U42" i="15"/>
  <c r="R42" i="15"/>
  <c r="Q42" i="15"/>
  <c r="AB41" i="15"/>
  <c r="AA41" i="15"/>
  <c r="Y41" i="15"/>
  <c r="W41" i="15"/>
  <c r="U41" i="15"/>
  <c r="R41" i="15"/>
  <c r="Q41" i="15"/>
  <c r="AB40" i="15"/>
  <c r="AA40" i="15"/>
  <c r="Y40" i="15"/>
  <c r="W40" i="15"/>
  <c r="U40" i="15"/>
  <c r="R40" i="15"/>
  <c r="Q40" i="15"/>
  <c r="AB39" i="15"/>
  <c r="AA39" i="15"/>
  <c r="Y39" i="15"/>
  <c r="W39" i="15"/>
  <c r="U39" i="15"/>
  <c r="R39" i="15"/>
  <c r="Q39" i="15"/>
  <c r="AB38" i="15"/>
  <c r="AA38" i="15"/>
  <c r="Y38" i="15"/>
  <c r="W38" i="15"/>
  <c r="U38" i="15"/>
  <c r="R38" i="15"/>
  <c r="Q38" i="15"/>
  <c r="AB37" i="15"/>
  <c r="AA37" i="15"/>
  <c r="Y37" i="15"/>
  <c r="W37" i="15"/>
  <c r="U37" i="15"/>
  <c r="R37" i="15"/>
  <c r="Q37" i="15"/>
  <c r="AB36" i="15"/>
  <c r="AA36" i="15"/>
  <c r="Y36" i="15"/>
  <c r="W36" i="15"/>
  <c r="U36" i="15"/>
  <c r="R36" i="15"/>
  <c r="Q36" i="15"/>
  <c r="AB35" i="15"/>
  <c r="AA35" i="15"/>
  <c r="Y35" i="15"/>
  <c r="W35" i="15"/>
  <c r="U35" i="15"/>
  <c r="R35" i="15"/>
  <c r="Q35" i="15"/>
  <c r="AB34" i="15"/>
  <c r="AA34" i="15"/>
  <c r="Y34" i="15"/>
  <c r="W34" i="15"/>
  <c r="U34" i="15"/>
  <c r="R34" i="15"/>
  <c r="Q34" i="15"/>
  <c r="AB33" i="15"/>
  <c r="AA33" i="15"/>
  <c r="Y33" i="15"/>
  <c r="W33" i="15"/>
  <c r="U33" i="15"/>
  <c r="R33" i="15"/>
  <c r="Q33" i="15"/>
  <c r="AB32" i="15"/>
  <c r="AA32" i="15"/>
  <c r="Y32" i="15"/>
  <c r="W32" i="15"/>
  <c r="U32" i="15"/>
  <c r="R32" i="15"/>
  <c r="Q32" i="15"/>
  <c r="AB31" i="15"/>
  <c r="AA31" i="15"/>
  <c r="Y31" i="15"/>
  <c r="W31" i="15"/>
  <c r="U31" i="15"/>
  <c r="R31" i="15"/>
  <c r="Q31" i="15"/>
  <c r="AB30" i="15"/>
  <c r="AA30" i="15"/>
  <c r="Y30" i="15"/>
  <c r="W30" i="15"/>
  <c r="U30" i="15"/>
  <c r="R30" i="15"/>
  <c r="Q30" i="15"/>
  <c r="AB29" i="15"/>
  <c r="AA29" i="15"/>
  <c r="Y29" i="15"/>
  <c r="W29" i="15"/>
  <c r="U29" i="15"/>
  <c r="R29" i="15"/>
  <c r="Q29" i="15"/>
  <c r="AB28" i="15"/>
  <c r="AA28" i="15"/>
  <c r="Y28" i="15"/>
  <c r="W28" i="15"/>
  <c r="U28" i="15"/>
  <c r="R28" i="15"/>
  <c r="Q28" i="15"/>
  <c r="AB27" i="15"/>
  <c r="AA27" i="15"/>
  <c r="Y27" i="15"/>
  <c r="W27" i="15"/>
  <c r="U27" i="15"/>
  <c r="R27" i="15"/>
  <c r="Q27" i="15"/>
  <c r="AB26" i="15"/>
  <c r="AA26" i="15"/>
  <c r="Y26" i="15"/>
  <c r="W26" i="15"/>
  <c r="U26" i="15"/>
  <c r="R26" i="15"/>
  <c r="Q26" i="15"/>
  <c r="AB25" i="15"/>
  <c r="AA25" i="15"/>
  <c r="Y25" i="15"/>
  <c r="W25" i="15"/>
  <c r="U25" i="15"/>
  <c r="R25" i="15"/>
  <c r="Q25" i="15"/>
  <c r="AB24" i="15"/>
  <c r="AA24" i="15"/>
  <c r="Y24" i="15"/>
  <c r="W24" i="15"/>
  <c r="U24" i="15"/>
  <c r="R24" i="15"/>
  <c r="Q24" i="15"/>
  <c r="AB23" i="15"/>
  <c r="AA23" i="15"/>
  <c r="Y23" i="15"/>
  <c r="W23" i="15"/>
  <c r="U23" i="15"/>
  <c r="R23" i="15"/>
  <c r="Q23" i="15"/>
  <c r="AB22" i="15"/>
  <c r="AA22" i="15"/>
  <c r="Y22" i="15"/>
  <c r="W22" i="15"/>
  <c r="U22" i="15"/>
  <c r="R22" i="15"/>
  <c r="Q22" i="15"/>
  <c r="AB21" i="15"/>
  <c r="AA21" i="15"/>
  <c r="Y21" i="15"/>
  <c r="W21" i="15"/>
  <c r="U21" i="15"/>
  <c r="R21" i="15"/>
  <c r="Q21" i="15"/>
  <c r="AB20" i="15"/>
  <c r="AA20" i="15"/>
  <c r="Y20" i="15"/>
  <c r="W20" i="15"/>
  <c r="U20" i="15"/>
  <c r="R20" i="15"/>
  <c r="Q20" i="15"/>
  <c r="R19" i="15"/>
  <c r="Q19" i="15"/>
  <c r="AB18" i="15"/>
  <c r="AA18" i="15"/>
  <c r="Y18" i="15"/>
  <c r="W18" i="15"/>
  <c r="U18" i="15"/>
  <c r="Q18" i="15"/>
  <c r="R18" i="15" s="1"/>
  <c r="R17" i="15"/>
  <c r="Q17" i="15"/>
  <c r="B3" i="15"/>
  <c r="D2" i="15"/>
  <c r="AD19" i="15" l="1"/>
  <c r="AD19" i="14"/>
  <c r="AB20" i="13"/>
  <c r="AA20" i="13"/>
  <c r="Y20" i="13"/>
  <c r="W20" i="13"/>
  <c r="U20" i="13"/>
  <c r="U18" i="13" l="1"/>
  <c r="AB158" i="14" l="1"/>
  <c r="AA158" i="14"/>
  <c r="Y158" i="14"/>
  <c r="W158" i="14"/>
  <c r="U158" i="14"/>
  <c r="R158" i="14"/>
  <c r="Q158" i="14"/>
  <c r="AB157" i="14"/>
  <c r="AA157" i="14"/>
  <c r="Y157" i="14"/>
  <c r="W157" i="14"/>
  <c r="U157" i="14"/>
  <c r="R157" i="14"/>
  <c r="Q157" i="14"/>
  <c r="AB156" i="14"/>
  <c r="AA156" i="14"/>
  <c r="Y156" i="14"/>
  <c r="W156" i="14"/>
  <c r="U156" i="14"/>
  <c r="R156" i="14"/>
  <c r="Q156" i="14"/>
  <c r="AB155" i="14"/>
  <c r="AA155" i="14"/>
  <c r="Y155" i="14"/>
  <c r="W155" i="14"/>
  <c r="U155" i="14"/>
  <c r="R155" i="14"/>
  <c r="Q155" i="14"/>
  <c r="AB154" i="14"/>
  <c r="AA154" i="14"/>
  <c r="Y154" i="14"/>
  <c r="W154" i="14"/>
  <c r="U154" i="14"/>
  <c r="R154" i="14"/>
  <c r="Q154" i="14"/>
  <c r="AB153" i="14"/>
  <c r="AA153" i="14"/>
  <c r="Y153" i="14"/>
  <c r="W153" i="14"/>
  <c r="U153" i="14"/>
  <c r="R153" i="14"/>
  <c r="Q153" i="14"/>
  <c r="AB102" i="14"/>
  <c r="AA102" i="14"/>
  <c r="Y102" i="14"/>
  <c r="W102" i="14"/>
  <c r="U102" i="14"/>
  <c r="R102" i="14"/>
  <c r="Q102" i="14"/>
  <c r="AB101" i="14"/>
  <c r="AA101" i="14"/>
  <c r="Y101" i="14"/>
  <c r="W101" i="14"/>
  <c r="U101" i="14"/>
  <c r="R101" i="14"/>
  <c r="Q101" i="14"/>
  <c r="AB24" i="13"/>
  <c r="AA24" i="13"/>
  <c r="Y24" i="13"/>
  <c r="W24" i="13"/>
  <c r="U24" i="13"/>
  <c r="R24" i="13"/>
  <c r="Q24" i="13"/>
  <c r="AB23" i="13"/>
  <c r="AA23" i="13"/>
  <c r="Y23" i="13"/>
  <c r="W23" i="13"/>
  <c r="U23" i="13"/>
  <c r="R23" i="13"/>
  <c r="Q23" i="13"/>
  <c r="AB22" i="13"/>
  <c r="AA22" i="13"/>
  <c r="Y22" i="13"/>
  <c r="W22" i="13"/>
  <c r="U22" i="13"/>
  <c r="R22" i="13"/>
  <c r="Q22" i="13"/>
  <c r="AB29" i="13" l="1"/>
  <c r="AA29" i="13"/>
  <c r="Y29" i="13"/>
  <c r="W29" i="13"/>
  <c r="U29" i="13"/>
  <c r="R29" i="13"/>
  <c r="Q29" i="13"/>
  <c r="AB28" i="13"/>
  <c r="AA28" i="13"/>
  <c r="Y28" i="13"/>
  <c r="W28" i="13"/>
  <c r="U28" i="13"/>
  <c r="R28" i="13"/>
  <c r="Q28" i="13"/>
  <c r="AB27" i="13"/>
  <c r="AA27" i="13"/>
  <c r="Y27" i="13"/>
  <c r="W27" i="13"/>
  <c r="U27" i="13"/>
  <c r="R27" i="13"/>
  <c r="Q27" i="13"/>
  <c r="AB26" i="13"/>
  <c r="AA26" i="13"/>
  <c r="Y26" i="13"/>
  <c r="W26" i="13"/>
  <c r="U26" i="13"/>
  <c r="R26" i="13"/>
  <c r="Q26" i="13"/>
  <c r="AB25" i="13"/>
  <c r="AA25" i="13"/>
  <c r="Y25" i="13"/>
  <c r="W25" i="13"/>
  <c r="U25" i="13"/>
  <c r="R25" i="13"/>
  <c r="Q25" i="13"/>
  <c r="AB21" i="13"/>
  <c r="AA21" i="13"/>
  <c r="Y21" i="13"/>
  <c r="W21" i="13"/>
  <c r="U21" i="13"/>
  <c r="R21" i="13"/>
  <c r="Q21" i="13"/>
  <c r="AB30" i="13"/>
  <c r="AA30" i="13"/>
  <c r="Y30" i="13"/>
  <c r="W30" i="13"/>
  <c r="U30" i="13"/>
  <c r="R30" i="13"/>
  <c r="Q30" i="13"/>
  <c r="R20" i="13"/>
  <c r="Q20" i="13"/>
  <c r="R19" i="13"/>
  <c r="Q19" i="13"/>
  <c r="AB18" i="13"/>
  <c r="AD19" i="13" s="1"/>
  <c r="AA18" i="13"/>
  <c r="Y18" i="13"/>
  <c r="W18" i="13"/>
  <c r="Q18" i="13"/>
  <c r="R18" i="13" s="1"/>
  <c r="AA162" i="14" l="1"/>
  <c r="AA161" i="14"/>
  <c r="AA160" i="14"/>
  <c r="AA159" i="14"/>
  <c r="AA152" i="14"/>
  <c r="AA151" i="14"/>
  <c r="AA150" i="14"/>
  <c r="AA149" i="14"/>
  <c r="AA148" i="14"/>
  <c r="AA147" i="14"/>
  <c r="AA146" i="14"/>
  <c r="AA145" i="14"/>
  <c r="AA144" i="14"/>
  <c r="AA143" i="14"/>
  <c r="AA142" i="14"/>
  <c r="AA141" i="14"/>
  <c r="AA140" i="14"/>
  <c r="AA139" i="14"/>
  <c r="AA138" i="14"/>
  <c r="AA137" i="14"/>
  <c r="AA136" i="14"/>
  <c r="AA135" i="14"/>
  <c r="AA134" i="14"/>
  <c r="AA133" i="14"/>
  <c r="AA132" i="14"/>
  <c r="AA131" i="14"/>
  <c r="AA130" i="14"/>
  <c r="AA129" i="14"/>
  <c r="AA128" i="14"/>
  <c r="AA127" i="14"/>
  <c r="AA126" i="14"/>
  <c r="AA125" i="14"/>
  <c r="AA124" i="14"/>
  <c r="AA123" i="14"/>
  <c r="AA122" i="14"/>
  <c r="AA121" i="14"/>
  <c r="AA120" i="14"/>
  <c r="AA119" i="14"/>
  <c r="AA118" i="14"/>
  <c r="AA117" i="14"/>
  <c r="AA116" i="14"/>
  <c r="AA115" i="14"/>
  <c r="AA114" i="14"/>
  <c r="AA113" i="14"/>
  <c r="AA112" i="14"/>
  <c r="AA109" i="14"/>
  <c r="AA108" i="14"/>
  <c r="AA107" i="14"/>
  <c r="AA106" i="14"/>
  <c r="AA105" i="14"/>
  <c r="AA104" i="14"/>
  <c r="AA103" i="14"/>
  <c r="AA100" i="14"/>
  <c r="AA99" i="14"/>
  <c r="AA98" i="14"/>
  <c r="AA97" i="14"/>
  <c r="AA96" i="14"/>
  <c r="AA95" i="14"/>
  <c r="AA94" i="14"/>
  <c r="AA93" i="14"/>
  <c r="AA92" i="14"/>
  <c r="AA91" i="14"/>
  <c r="AA90" i="14"/>
  <c r="AA89" i="14"/>
  <c r="AA88" i="14"/>
  <c r="AA87" i="14"/>
  <c r="AA86" i="14"/>
  <c r="AA85" i="14"/>
  <c r="AA84" i="14"/>
  <c r="AA83" i="14"/>
  <c r="AA82" i="14"/>
  <c r="AA81" i="14"/>
  <c r="AA80" i="14"/>
  <c r="AA79" i="14"/>
  <c r="AA78" i="14"/>
  <c r="AA77" i="14"/>
  <c r="AA76" i="14"/>
  <c r="AA75" i="14"/>
  <c r="AA74" i="14"/>
  <c r="AA73" i="14"/>
  <c r="AA72" i="14"/>
  <c r="AA71" i="14"/>
  <c r="AA70" i="14"/>
  <c r="AA69" i="14"/>
  <c r="AA68" i="14"/>
  <c r="AA67" i="14"/>
  <c r="AA66" i="14"/>
  <c r="AA65" i="14"/>
  <c r="AA64" i="14"/>
  <c r="AA63" i="14"/>
  <c r="AA62" i="14"/>
  <c r="AA61" i="14"/>
  <c r="AA60" i="14"/>
  <c r="AA59" i="14"/>
  <c r="AA58" i="14"/>
  <c r="AA55" i="14"/>
  <c r="AA54" i="14"/>
  <c r="AA53" i="14"/>
  <c r="AA52" i="14"/>
  <c r="AA51" i="14"/>
  <c r="AA50" i="14"/>
  <c r="AA49" i="14"/>
  <c r="AA48" i="14"/>
  <c r="AA47" i="14"/>
  <c r="AA46" i="14"/>
  <c r="AA45" i="14"/>
  <c r="AA44" i="14"/>
  <c r="AA43" i="14"/>
  <c r="AA42" i="14"/>
  <c r="AA41" i="14"/>
  <c r="AA40" i="14"/>
  <c r="AA39" i="14"/>
  <c r="AA38" i="14"/>
  <c r="AA37" i="14"/>
  <c r="AA36" i="14"/>
  <c r="AA35" i="14"/>
  <c r="AA34" i="14"/>
  <c r="AA33" i="14"/>
  <c r="AA32" i="14"/>
  <c r="AA31" i="14"/>
  <c r="AA30" i="14"/>
  <c r="AB162" i="14" l="1"/>
  <c r="Y162" i="14"/>
  <c r="W162" i="14"/>
  <c r="U162" i="14"/>
  <c r="R162" i="14"/>
  <c r="Q162" i="14"/>
  <c r="AB161" i="14"/>
  <c r="Y161" i="14"/>
  <c r="W161" i="14"/>
  <c r="U161" i="14"/>
  <c r="R161" i="14"/>
  <c r="Q161" i="14"/>
  <c r="AB160" i="14"/>
  <c r="Y160" i="14"/>
  <c r="W160" i="14"/>
  <c r="U160" i="14"/>
  <c r="R160" i="14"/>
  <c r="Q160" i="14"/>
  <c r="AB159" i="14"/>
  <c r="Y159" i="14"/>
  <c r="W159" i="14"/>
  <c r="U159" i="14"/>
  <c r="R159" i="14"/>
  <c r="Q159" i="14"/>
  <c r="AB152" i="14"/>
  <c r="Y152" i="14"/>
  <c r="W152" i="14"/>
  <c r="U152" i="14"/>
  <c r="R152" i="14"/>
  <c r="Q152" i="14"/>
  <c r="AB151" i="14"/>
  <c r="Y151" i="14"/>
  <c r="W151" i="14"/>
  <c r="U151" i="14"/>
  <c r="R151" i="14"/>
  <c r="Q151" i="14"/>
  <c r="AB150" i="14"/>
  <c r="Y150" i="14"/>
  <c r="W150" i="14"/>
  <c r="U150" i="14"/>
  <c r="R150" i="14"/>
  <c r="Q150" i="14"/>
  <c r="AB149" i="14"/>
  <c r="Y149" i="14"/>
  <c r="W149" i="14"/>
  <c r="U149" i="14"/>
  <c r="R149" i="14"/>
  <c r="Q149" i="14"/>
  <c r="AB148" i="14"/>
  <c r="Y148" i="14"/>
  <c r="W148" i="14"/>
  <c r="U148" i="14"/>
  <c r="R148" i="14"/>
  <c r="Q148" i="14"/>
  <c r="AB147" i="14"/>
  <c r="Y147" i="14"/>
  <c r="W147" i="14"/>
  <c r="U147" i="14"/>
  <c r="R147" i="14"/>
  <c r="Q147" i="14"/>
  <c r="AB146" i="14"/>
  <c r="Y146" i="14"/>
  <c r="W146" i="14"/>
  <c r="U146" i="14"/>
  <c r="R146" i="14"/>
  <c r="Q146" i="14"/>
  <c r="AB145" i="14"/>
  <c r="Y145" i="14"/>
  <c r="W145" i="14"/>
  <c r="U145" i="14"/>
  <c r="R145" i="14"/>
  <c r="Q145" i="14"/>
  <c r="AB144" i="14"/>
  <c r="Y144" i="14"/>
  <c r="W144" i="14"/>
  <c r="U144" i="14"/>
  <c r="R144" i="14"/>
  <c r="Q144" i="14"/>
  <c r="AB143" i="14"/>
  <c r="Y143" i="14"/>
  <c r="W143" i="14"/>
  <c r="U143" i="14"/>
  <c r="R143" i="14"/>
  <c r="Q143" i="14"/>
  <c r="AB142" i="14"/>
  <c r="Y142" i="14"/>
  <c r="W142" i="14"/>
  <c r="U142" i="14"/>
  <c r="R142" i="14"/>
  <c r="Q142" i="14"/>
  <c r="AB141" i="14"/>
  <c r="Y141" i="14"/>
  <c r="W141" i="14"/>
  <c r="U141" i="14"/>
  <c r="R141" i="14"/>
  <c r="Q141" i="14"/>
  <c r="AB140" i="14"/>
  <c r="Y140" i="14"/>
  <c r="W140" i="14"/>
  <c r="U140" i="14"/>
  <c r="R140" i="14"/>
  <c r="Q140" i="14"/>
  <c r="AB139" i="14"/>
  <c r="Y139" i="14"/>
  <c r="W139" i="14"/>
  <c r="U139" i="14"/>
  <c r="R139" i="14"/>
  <c r="Q139" i="14"/>
  <c r="AB138" i="14"/>
  <c r="Y138" i="14"/>
  <c r="W138" i="14"/>
  <c r="U138" i="14"/>
  <c r="R138" i="14"/>
  <c r="Q138" i="14"/>
  <c r="AB137" i="14"/>
  <c r="Y137" i="14"/>
  <c r="W137" i="14"/>
  <c r="U137" i="14"/>
  <c r="R137" i="14"/>
  <c r="Q137" i="14"/>
  <c r="AB136" i="14"/>
  <c r="Y136" i="14"/>
  <c r="W136" i="14"/>
  <c r="U136" i="14"/>
  <c r="R136" i="14"/>
  <c r="Q136" i="14"/>
  <c r="AB135" i="14"/>
  <c r="Y135" i="14"/>
  <c r="W135" i="14"/>
  <c r="U135" i="14"/>
  <c r="R135" i="14"/>
  <c r="Q135" i="14"/>
  <c r="AB134" i="14"/>
  <c r="Y134" i="14"/>
  <c r="W134" i="14"/>
  <c r="U134" i="14"/>
  <c r="R134" i="14"/>
  <c r="Q134" i="14"/>
  <c r="AB133" i="14"/>
  <c r="Y133" i="14"/>
  <c r="W133" i="14"/>
  <c r="U133" i="14"/>
  <c r="R133" i="14"/>
  <c r="Q133" i="14"/>
  <c r="AB132" i="14"/>
  <c r="Y132" i="14"/>
  <c r="W132" i="14"/>
  <c r="U132" i="14"/>
  <c r="R132" i="14"/>
  <c r="Q132" i="14"/>
  <c r="AB131" i="14"/>
  <c r="Y131" i="14"/>
  <c r="W131" i="14"/>
  <c r="U131" i="14"/>
  <c r="R131" i="14"/>
  <c r="Q131" i="14"/>
  <c r="AB130" i="14"/>
  <c r="Y130" i="14"/>
  <c r="W130" i="14"/>
  <c r="U130" i="14"/>
  <c r="R130" i="14"/>
  <c r="Q130" i="14"/>
  <c r="AB129" i="14"/>
  <c r="Y129" i="14"/>
  <c r="W129" i="14"/>
  <c r="U129" i="14"/>
  <c r="R129" i="14"/>
  <c r="Q129" i="14"/>
  <c r="AB128" i="14"/>
  <c r="Y128" i="14"/>
  <c r="W128" i="14"/>
  <c r="U128" i="14"/>
  <c r="R128" i="14"/>
  <c r="Q128" i="14"/>
  <c r="AB127" i="14"/>
  <c r="Y127" i="14"/>
  <c r="W127" i="14"/>
  <c r="U127" i="14"/>
  <c r="R127" i="14"/>
  <c r="Q127" i="14"/>
  <c r="AB126" i="14"/>
  <c r="Y126" i="14"/>
  <c r="W126" i="14"/>
  <c r="U126" i="14"/>
  <c r="R126" i="14"/>
  <c r="Q126" i="14"/>
  <c r="AB125" i="14"/>
  <c r="Y125" i="14"/>
  <c r="W125" i="14"/>
  <c r="U125" i="14"/>
  <c r="R125" i="14"/>
  <c r="Q125" i="14"/>
  <c r="AB124" i="14"/>
  <c r="Y124" i="14"/>
  <c r="W124" i="14"/>
  <c r="U124" i="14"/>
  <c r="R124" i="14"/>
  <c r="Q124" i="14"/>
  <c r="AB123" i="14"/>
  <c r="Y123" i="14"/>
  <c r="W123" i="14"/>
  <c r="U123" i="14"/>
  <c r="R123" i="14"/>
  <c r="Q123" i="14"/>
  <c r="AB122" i="14"/>
  <c r="Y122" i="14"/>
  <c r="W122" i="14"/>
  <c r="U122" i="14"/>
  <c r="R122" i="14"/>
  <c r="Q122" i="14"/>
  <c r="AB121" i="14"/>
  <c r="Y121" i="14"/>
  <c r="W121" i="14"/>
  <c r="U121" i="14"/>
  <c r="R121" i="14"/>
  <c r="Q121" i="14"/>
  <c r="AB120" i="14"/>
  <c r="Y120" i="14"/>
  <c r="W120" i="14"/>
  <c r="U120" i="14"/>
  <c r="R120" i="14"/>
  <c r="Q120" i="14"/>
  <c r="AB119" i="14"/>
  <c r="Y119" i="14"/>
  <c r="W119" i="14"/>
  <c r="U119" i="14"/>
  <c r="R119" i="14"/>
  <c r="Q119" i="14"/>
  <c r="AB118" i="14"/>
  <c r="Y118" i="14"/>
  <c r="W118" i="14"/>
  <c r="U118" i="14"/>
  <c r="R118" i="14"/>
  <c r="Q118" i="14"/>
  <c r="AB117" i="14"/>
  <c r="Y117" i="14"/>
  <c r="W117" i="14"/>
  <c r="U117" i="14"/>
  <c r="R117" i="14"/>
  <c r="Q117" i="14"/>
  <c r="AB116" i="14"/>
  <c r="Y116" i="14"/>
  <c r="W116" i="14"/>
  <c r="U116" i="14"/>
  <c r="R116" i="14"/>
  <c r="Q116" i="14"/>
  <c r="AB115" i="14"/>
  <c r="Y115" i="14"/>
  <c r="W115" i="14"/>
  <c r="U115" i="14"/>
  <c r="R115" i="14"/>
  <c r="Q115" i="14"/>
  <c r="AB114" i="14"/>
  <c r="Y114" i="14"/>
  <c r="W114" i="14"/>
  <c r="U114" i="14"/>
  <c r="R114" i="14"/>
  <c r="Q114" i="14"/>
  <c r="AB113" i="14"/>
  <c r="Y113" i="14"/>
  <c r="W113" i="14"/>
  <c r="U113" i="14"/>
  <c r="R113" i="14"/>
  <c r="Q113" i="14"/>
  <c r="AB112" i="14"/>
  <c r="Y112" i="14"/>
  <c r="W112" i="14"/>
  <c r="U112" i="14"/>
  <c r="R112" i="14"/>
  <c r="Q112" i="14"/>
  <c r="AB109" i="14"/>
  <c r="Y109" i="14"/>
  <c r="W109" i="14"/>
  <c r="U109" i="14"/>
  <c r="R109" i="14"/>
  <c r="Q109" i="14"/>
  <c r="AB108" i="14"/>
  <c r="Y108" i="14"/>
  <c r="W108" i="14"/>
  <c r="U108" i="14"/>
  <c r="R108" i="14"/>
  <c r="Q108" i="14"/>
  <c r="AB107" i="14"/>
  <c r="Y107" i="14"/>
  <c r="W107" i="14"/>
  <c r="U107" i="14"/>
  <c r="R107" i="14"/>
  <c r="Q107" i="14"/>
  <c r="AB106" i="14"/>
  <c r="Y106" i="14"/>
  <c r="W106" i="14"/>
  <c r="U106" i="14"/>
  <c r="R106" i="14"/>
  <c r="Q106" i="14"/>
  <c r="AB105" i="14"/>
  <c r="Y105" i="14"/>
  <c r="W105" i="14"/>
  <c r="U105" i="14"/>
  <c r="R105" i="14"/>
  <c r="Q105" i="14"/>
  <c r="AB104" i="14"/>
  <c r="Y104" i="14"/>
  <c r="W104" i="14"/>
  <c r="U104" i="14"/>
  <c r="R104" i="14"/>
  <c r="Q104" i="14"/>
  <c r="AB103" i="14"/>
  <c r="Y103" i="14"/>
  <c r="W103" i="14"/>
  <c r="U103" i="14"/>
  <c r="R103" i="14"/>
  <c r="Q103" i="14"/>
  <c r="AB100" i="14"/>
  <c r="Y100" i="14"/>
  <c r="W100" i="14"/>
  <c r="U100" i="14"/>
  <c r="R100" i="14"/>
  <c r="Q100" i="14"/>
  <c r="AB99" i="14"/>
  <c r="Y99" i="14"/>
  <c r="W99" i="14"/>
  <c r="U99" i="14"/>
  <c r="R99" i="14"/>
  <c r="Q99" i="14"/>
  <c r="AB98" i="14"/>
  <c r="Y98" i="14"/>
  <c r="W98" i="14"/>
  <c r="U98" i="14"/>
  <c r="R98" i="14"/>
  <c r="Q98" i="14"/>
  <c r="AB97" i="14"/>
  <c r="Y97" i="14"/>
  <c r="W97" i="14"/>
  <c r="U97" i="14"/>
  <c r="R97" i="14"/>
  <c r="Q97" i="14"/>
  <c r="AB96" i="14"/>
  <c r="Y96" i="14"/>
  <c r="W96" i="14"/>
  <c r="U96" i="14"/>
  <c r="R96" i="14"/>
  <c r="Q96" i="14"/>
  <c r="AB95" i="14"/>
  <c r="Y95" i="14"/>
  <c r="W95" i="14"/>
  <c r="U95" i="14"/>
  <c r="R95" i="14"/>
  <c r="Q95" i="14"/>
  <c r="AB94" i="14"/>
  <c r="Y94" i="14"/>
  <c r="W94" i="14"/>
  <c r="U94" i="14"/>
  <c r="R94" i="14"/>
  <c r="Q94" i="14"/>
  <c r="AB93" i="14"/>
  <c r="Y93" i="14"/>
  <c r="W93" i="14"/>
  <c r="U93" i="14"/>
  <c r="R93" i="14"/>
  <c r="Q93" i="14"/>
  <c r="AB92" i="14"/>
  <c r="Y92" i="14"/>
  <c r="W92" i="14"/>
  <c r="U92" i="14"/>
  <c r="R92" i="14"/>
  <c r="Q92" i="14"/>
  <c r="AB91" i="14"/>
  <c r="Y91" i="14"/>
  <c r="W91" i="14"/>
  <c r="U91" i="14"/>
  <c r="R91" i="14"/>
  <c r="Q91" i="14"/>
  <c r="AB90" i="14"/>
  <c r="Y90" i="14"/>
  <c r="W90" i="14"/>
  <c r="U90" i="14"/>
  <c r="R90" i="14"/>
  <c r="Q90" i="14"/>
  <c r="AB89" i="14"/>
  <c r="Y89" i="14"/>
  <c r="W89" i="14"/>
  <c r="U89" i="14"/>
  <c r="R89" i="14"/>
  <c r="Q89" i="14"/>
  <c r="AB88" i="14"/>
  <c r="Y88" i="14"/>
  <c r="W88" i="14"/>
  <c r="U88" i="14"/>
  <c r="R88" i="14"/>
  <c r="Q88" i="14"/>
  <c r="AB87" i="14"/>
  <c r="Y87" i="14"/>
  <c r="W87" i="14"/>
  <c r="U87" i="14"/>
  <c r="R87" i="14"/>
  <c r="Q87" i="14"/>
  <c r="AB86" i="14"/>
  <c r="Y86" i="14"/>
  <c r="W86" i="14"/>
  <c r="U86" i="14"/>
  <c r="R86" i="14"/>
  <c r="Q86" i="14"/>
  <c r="AB85" i="14"/>
  <c r="Y85" i="14"/>
  <c r="W85" i="14"/>
  <c r="U85" i="14"/>
  <c r="R85" i="14"/>
  <c r="Q85" i="14"/>
  <c r="AB84" i="14"/>
  <c r="Y84" i="14"/>
  <c r="W84" i="14"/>
  <c r="U84" i="14"/>
  <c r="R84" i="14"/>
  <c r="Q84" i="14"/>
  <c r="AB83" i="14"/>
  <c r="Y83" i="14"/>
  <c r="W83" i="14"/>
  <c r="U83" i="14"/>
  <c r="R83" i="14"/>
  <c r="Q83" i="14"/>
  <c r="AB82" i="14"/>
  <c r="Y82" i="14"/>
  <c r="W82" i="14"/>
  <c r="U82" i="14"/>
  <c r="R82" i="14"/>
  <c r="Q82" i="14"/>
  <c r="AB81" i="14"/>
  <c r="Y81" i="14"/>
  <c r="W81" i="14"/>
  <c r="U81" i="14"/>
  <c r="R81" i="14"/>
  <c r="Q81" i="14"/>
  <c r="AB80" i="14"/>
  <c r="Y80" i="14"/>
  <c r="W80" i="14"/>
  <c r="U80" i="14"/>
  <c r="R80" i="14"/>
  <c r="Q80" i="14"/>
  <c r="AB79" i="14"/>
  <c r="Y79" i="14"/>
  <c r="W79" i="14"/>
  <c r="U79" i="14"/>
  <c r="R79" i="14"/>
  <c r="Q79" i="14"/>
  <c r="AB78" i="14"/>
  <c r="Y78" i="14"/>
  <c r="W78" i="14"/>
  <c r="U78" i="14"/>
  <c r="R78" i="14"/>
  <c r="Q78" i="14"/>
  <c r="AB77" i="14"/>
  <c r="Y77" i="14"/>
  <c r="W77" i="14"/>
  <c r="U77" i="14"/>
  <c r="R77" i="14"/>
  <c r="Q77" i="14"/>
  <c r="AB76" i="14"/>
  <c r="Y76" i="14"/>
  <c r="W76" i="14"/>
  <c r="U76" i="14"/>
  <c r="R76" i="14"/>
  <c r="Q76" i="14"/>
  <c r="AB75" i="14"/>
  <c r="Y75" i="14"/>
  <c r="W75" i="14"/>
  <c r="U75" i="14"/>
  <c r="R75" i="14"/>
  <c r="Q75" i="14"/>
  <c r="AB74" i="14"/>
  <c r="Y74" i="14"/>
  <c r="W74" i="14"/>
  <c r="U74" i="14"/>
  <c r="R74" i="14"/>
  <c r="Q74" i="14"/>
  <c r="AB73" i="14"/>
  <c r="Y73" i="14"/>
  <c r="W73" i="14"/>
  <c r="U73" i="14"/>
  <c r="R73" i="14"/>
  <c r="Q73" i="14"/>
  <c r="AB72" i="14"/>
  <c r="Y72" i="14"/>
  <c r="W72" i="14"/>
  <c r="U72" i="14"/>
  <c r="R72" i="14"/>
  <c r="Q72" i="14"/>
  <c r="AB71" i="14"/>
  <c r="Y71" i="14"/>
  <c r="W71" i="14"/>
  <c r="U71" i="14"/>
  <c r="R71" i="14"/>
  <c r="Q71" i="14"/>
  <c r="AB70" i="14"/>
  <c r="Y70" i="14"/>
  <c r="W70" i="14"/>
  <c r="U70" i="14"/>
  <c r="R70" i="14"/>
  <c r="Q70" i="14"/>
  <c r="AB69" i="14"/>
  <c r="Y69" i="14"/>
  <c r="W69" i="14"/>
  <c r="U69" i="14"/>
  <c r="R69" i="14"/>
  <c r="Q69" i="14"/>
  <c r="AB68" i="14"/>
  <c r="Y68" i="14"/>
  <c r="W68" i="14"/>
  <c r="U68" i="14"/>
  <c r="R68" i="14"/>
  <c r="Q68" i="14"/>
  <c r="AB67" i="14"/>
  <c r="Y67" i="14"/>
  <c r="W67" i="14"/>
  <c r="U67" i="14"/>
  <c r="R67" i="14"/>
  <c r="Q67" i="14"/>
  <c r="AB66" i="14"/>
  <c r="Y66" i="14"/>
  <c r="W66" i="14"/>
  <c r="U66" i="14"/>
  <c r="R66" i="14"/>
  <c r="Q66" i="14"/>
  <c r="AB65" i="14"/>
  <c r="Y65" i="14"/>
  <c r="W65" i="14"/>
  <c r="U65" i="14"/>
  <c r="R65" i="14"/>
  <c r="Q65" i="14"/>
  <c r="AB64" i="14"/>
  <c r="Y64" i="14"/>
  <c r="W64" i="14"/>
  <c r="U64" i="14"/>
  <c r="R64" i="14"/>
  <c r="Q64" i="14"/>
  <c r="AB63" i="14"/>
  <c r="Y63" i="14"/>
  <c r="W63" i="14"/>
  <c r="U63" i="14"/>
  <c r="R63" i="14"/>
  <c r="Q63" i="14"/>
  <c r="AB62" i="14"/>
  <c r="Y62" i="14"/>
  <c r="W62" i="14"/>
  <c r="U62" i="14"/>
  <c r="R62" i="14"/>
  <c r="Q62" i="14"/>
  <c r="AB61" i="14"/>
  <c r="Y61" i="14"/>
  <c r="W61" i="14"/>
  <c r="U61" i="14"/>
  <c r="R61" i="14"/>
  <c r="Q61" i="14"/>
  <c r="AB60" i="14"/>
  <c r="Y60" i="14"/>
  <c r="W60" i="14"/>
  <c r="U60" i="14"/>
  <c r="R60" i="14"/>
  <c r="Q60" i="14"/>
  <c r="AB59" i="14"/>
  <c r="Y59" i="14"/>
  <c r="W59" i="14"/>
  <c r="U59" i="14"/>
  <c r="R59" i="14"/>
  <c r="Q59" i="14"/>
  <c r="AB58" i="14"/>
  <c r="Y58" i="14"/>
  <c r="W58" i="14"/>
  <c r="U58" i="14"/>
  <c r="R58" i="14"/>
  <c r="Q58" i="14"/>
  <c r="AB55" i="14"/>
  <c r="Y55" i="14"/>
  <c r="W55" i="14"/>
  <c r="U55" i="14"/>
  <c r="R55" i="14"/>
  <c r="Q55" i="14"/>
  <c r="AB54" i="14"/>
  <c r="Y54" i="14"/>
  <c r="W54" i="14"/>
  <c r="U54" i="14"/>
  <c r="R54" i="14"/>
  <c r="Q54" i="14"/>
  <c r="AB53" i="14"/>
  <c r="Y53" i="14"/>
  <c r="W53" i="14"/>
  <c r="U53" i="14"/>
  <c r="R53" i="14"/>
  <c r="Q53" i="14"/>
  <c r="AB52" i="14"/>
  <c r="Y52" i="14"/>
  <c r="W52" i="14"/>
  <c r="U52" i="14"/>
  <c r="R52" i="14"/>
  <c r="Q52" i="14"/>
  <c r="AB51" i="14"/>
  <c r="Y51" i="14"/>
  <c r="W51" i="14"/>
  <c r="U51" i="14"/>
  <c r="R51" i="14"/>
  <c r="Q51" i="14"/>
  <c r="AB50" i="14"/>
  <c r="Y50" i="14"/>
  <c r="W50" i="14"/>
  <c r="U50" i="14"/>
  <c r="R50" i="14"/>
  <c r="Q50" i="14"/>
  <c r="AB49" i="14"/>
  <c r="Y49" i="14"/>
  <c r="W49" i="14"/>
  <c r="U49" i="14"/>
  <c r="R49" i="14"/>
  <c r="Q49" i="14"/>
  <c r="AB48" i="14"/>
  <c r="Y48" i="14"/>
  <c r="W48" i="14"/>
  <c r="U48" i="14"/>
  <c r="R48" i="14"/>
  <c r="Q48" i="14"/>
  <c r="AB47" i="14"/>
  <c r="Y47" i="14"/>
  <c r="W47" i="14"/>
  <c r="U47" i="14"/>
  <c r="R47" i="14"/>
  <c r="Q47" i="14"/>
  <c r="AB46" i="14"/>
  <c r="Y46" i="14"/>
  <c r="W46" i="14"/>
  <c r="U46" i="14"/>
  <c r="R46" i="14"/>
  <c r="Q46" i="14"/>
  <c r="AB45" i="14"/>
  <c r="Y45" i="14"/>
  <c r="W45" i="14"/>
  <c r="U45" i="14"/>
  <c r="R45" i="14"/>
  <c r="Q45" i="14"/>
  <c r="AB44" i="14"/>
  <c r="Y44" i="14"/>
  <c r="W44" i="14"/>
  <c r="U44" i="14"/>
  <c r="R44" i="14"/>
  <c r="Q44" i="14"/>
  <c r="AB43" i="14"/>
  <c r="Y43" i="14"/>
  <c r="W43" i="14"/>
  <c r="U43" i="14"/>
  <c r="R43" i="14"/>
  <c r="Q43" i="14"/>
  <c r="AB42" i="14"/>
  <c r="Y42" i="14"/>
  <c r="W42" i="14"/>
  <c r="U42" i="14"/>
  <c r="R42" i="14"/>
  <c r="Q42" i="14"/>
  <c r="AB41" i="14"/>
  <c r="Y41" i="14"/>
  <c r="W41" i="14"/>
  <c r="U41" i="14"/>
  <c r="R41" i="14"/>
  <c r="Q41" i="14"/>
  <c r="AB40" i="14"/>
  <c r="Y40" i="14"/>
  <c r="W40" i="14"/>
  <c r="U40" i="14"/>
  <c r="R40" i="14"/>
  <c r="Q40" i="14"/>
  <c r="AB39" i="14"/>
  <c r="Y39" i="14"/>
  <c r="W39" i="14"/>
  <c r="U39" i="14"/>
  <c r="R39" i="14"/>
  <c r="Q39" i="14"/>
  <c r="AB38" i="14"/>
  <c r="Y38" i="14"/>
  <c r="W38" i="14"/>
  <c r="U38" i="14"/>
  <c r="R38" i="14"/>
  <c r="Q38" i="14"/>
  <c r="AB37" i="14"/>
  <c r="Y37" i="14"/>
  <c r="W37" i="14"/>
  <c r="U37" i="14"/>
  <c r="R37" i="14"/>
  <c r="Q37" i="14"/>
  <c r="AB36" i="14"/>
  <c r="Y36" i="14"/>
  <c r="W36" i="14"/>
  <c r="U36" i="14"/>
  <c r="R36" i="14"/>
  <c r="Q36" i="14"/>
  <c r="AB35" i="14"/>
  <c r="Y35" i="14"/>
  <c r="W35" i="14"/>
  <c r="U35" i="14"/>
  <c r="R35" i="14"/>
  <c r="Q35" i="14"/>
  <c r="AB34" i="14"/>
  <c r="Y34" i="14"/>
  <c r="W34" i="14"/>
  <c r="U34" i="14"/>
  <c r="R34" i="14"/>
  <c r="Q34" i="14"/>
  <c r="AB33" i="14"/>
  <c r="Y33" i="14"/>
  <c r="W33" i="14"/>
  <c r="U33" i="14"/>
  <c r="R33" i="14"/>
  <c r="Q33" i="14"/>
  <c r="AB32" i="14"/>
  <c r="Y32" i="14"/>
  <c r="W32" i="14"/>
  <c r="U32" i="14"/>
  <c r="R32" i="14"/>
  <c r="Q32" i="14"/>
  <c r="AB31" i="14"/>
  <c r="Y31" i="14"/>
  <c r="W31" i="14"/>
  <c r="U31" i="14"/>
  <c r="R31" i="14"/>
  <c r="Q31" i="14"/>
  <c r="AB30" i="14"/>
  <c r="Y30" i="14"/>
  <c r="W30" i="14"/>
  <c r="U30" i="14"/>
  <c r="R30" i="14"/>
  <c r="Q30" i="14"/>
  <c r="AB81" i="15"/>
  <c r="D10" i="15" s="1"/>
  <c r="D2" i="13"/>
  <c r="R17" i="13"/>
  <c r="R31" i="13" s="1"/>
  <c r="Q17" i="13"/>
  <c r="S81" i="15"/>
  <c r="D9" i="15" s="1"/>
  <c r="N81" i="15"/>
  <c r="E81" i="15"/>
  <c r="D81" i="15"/>
  <c r="C81" i="15"/>
  <c r="S163" i="14"/>
  <c r="N163" i="14"/>
  <c r="E163" i="14"/>
  <c r="D163" i="14"/>
  <c r="C163" i="14"/>
  <c r="AB110" i="14"/>
  <c r="S110" i="14"/>
  <c r="N110" i="14"/>
  <c r="E110" i="14"/>
  <c r="D110" i="14"/>
  <c r="C110" i="14"/>
  <c r="N56" i="14"/>
  <c r="N164" i="14" s="1"/>
  <c r="E56" i="14"/>
  <c r="D56" i="14"/>
  <c r="S31" i="13"/>
  <c r="D9" i="13" s="1"/>
  <c r="N31" i="13"/>
  <c r="D31" i="13"/>
  <c r="E164" i="14" l="1"/>
  <c r="R56" i="14"/>
  <c r="S164" i="14"/>
  <c r="D9" i="14" s="1"/>
  <c r="R110" i="14"/>
  <c r="R163" i="14"/>
  <c r="AB163" i="14"/>
  <c r="Q110" i="14"/>
  <c r="Q163" i="14"/>
  <c r="D164" i="14"/>
  <c r="C164" i="14"/>
  <c r="R164" i="14"/>
  <c r="D8" i="14" s="1"/>
  <c r="H8" i="14" s="1"/>
  <c r="Q56" i="14"/>
  <c r="D8" i="13"/>
  <c r="H8" i="13" s="1"/>
  <c r="AB56" i="14"/>
  <c r="AB164" i="14" s="1"/>
  <c r="D10" i="14" s="1"/>
  <c r="R81" i="15"/>
  <c r="D8" i="15" s="1"/>
  <c r="H8" i="15" s="1"/>
  <c r="Q81" i="15"/>
  <c r="D7" i="15" s="1"/>
  <c r="AB31" i="13"/>
  <c r="D10" i="13" s="1"/>
  <c r="Q31" i="13"/>
  <c r="D7" i="13" s="1"/>
  <c r="Q164" i="14" l="1"/>
  <c r="D7" i="1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越村 祐希</author>
  </authors>
  <commentList>
    <comment ref="T8" authorId="0" shapeId="0" xr:uid="{683D570D-3303-4043-AA8C-EB214C721AD3}">
      <text>
        <r>
          <rPr>
            <b/>
            <sz val="9"/>
            <color indexed="81"/>
            <rFont val="MS P ゴシック"/>
            <family val="3"/>
            <charset val="128"/>
          </rPr>
          <t>このセルを入力し、すべてのセルを白色にしてください。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越村 祐希</author>
  </authors>
  <commentList>
    <comment ref="T8" authorId="0" shapeId="0" xr:uid="{86BF1DA3-C2E6-4CBC-8807-CD919BDF5EFD}">
      <text>
        <r>
          <rPr>
            <b/>
            <sz val="9"/>
            <color indexed="81"/>
            <rFont val="MS P ゴシック"/>
            <family val="3"/>
            <charset val="128"/>
          </rPr>
          <t>このセルを入力し、すべてのセルを白色にしてください。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越村 祐希</author>
  </authors>
  <commentList>
    <comment ref="T8" authorId="0" shapeId="0" xr:uid="{52FDD373-07D6-4F6E-8435-E8B2CA30F35F}">
      <text>
        <r>
          <rPr>
            <b/>
            <sz val="9"/>
            <color indexed="81"/>
            <rFont val="MS P ゴシック"/>
            <family val="3"/>
            <charset val="128"/>
          </rPr>
          <t>このセルを入力し、すべてのセルを白色にしてください。</t>
        </r>
      </text>
    </comment>
  </commentList>
</comments>
</file>

<file path=xl/sharedStrings.xml><?xml version="1.0" encoding="utf-8"?>
<sst xmlns="http://schemas.openxmlformats.org/spreadsheetml/2006/main" count="333" uniqueCount="115">
  <si>
    <t>［単位：円］</t>
    <rPh sb="1" eb="3">
      <t>タンイ</t>
    </rPh>
    <rPh sb="4" eb="5">
      <t>エン</t>
    </rPh>
    <phoneticPr fontId="2"/>
  </si>
  <si>
    <t>要　　　　　　望　　　　　　額</t>
    <rPh sb="0" eb="1">
      <t>ヨウ</t>
    </rPh>
    <rPh sb="7" eb="8">
      <t>ボウ</t>
    </rPh>
    <rPh sb="14" eb="15">
      <t>ガク</t>
    </rPh>
    <phoneticPr fontId="2"/>
  </si>
  <si>
    <t>（費目・A）
節・B</t>
    <rPh sb="1" eb="3">
      <t>ヒモク</t>
    </rPh>
    <rPh sb="7" eb="8">
      <t>セツ</t>
    </rPh>
    <phoneticPr fontId="2"/>
  </si>
  <si>
    <t>補助事業名</t>
    <rPh sb="0" eb="2">
      <t>ホジョ</t>
    </rPh>
    <rPh sb="2" eb="4">
      <t>ジギョウ</t>
    </rPh>
    <rPh sb="4" eb="5">
      <t>メイ</t>
    </rPh>
    <phoneticPr fontId="2"/>
  </si>
  <si>
    <t>事　業　経　費　比　較　表</t>
    <rPh sb="0" eb="1">
      <t>コト</t>
    </rPh>
    <rPh sb="2" eb="3">
      <t>ギョウ</t>
    </rPh>
    <rPh sb="4" eb="5">
      <t>キョウ</t>
    </rPh>
    <rPh sb="6" eb="7">
      <t>ヒ</t>
    </rPh>
    <rPh sb="8" eb="9">
      <t>ヒ</t>
    </rPh>
    <rPh sb="10" eb="11">
      <t>クラ</t>
    </rPh>
    <rPh sb="12" eb="13">
      <t>ヒョウ</t>
    </rPh>
    <phoneticPr fontId="2"/>
  </si>
  <si>
    <r>
      <t xml:space="preserve">補助金
</t>
    </r>
    <r>
      <rPr>
        <sz val="6"/>
        <rFont val="ＭＳ Ｐ明朝"/>
        <family val="1"/>
        <charset val="128"/>
      </rPr>
      <t>（D）</t>
    </r>
    <rPh sb="0" eb="2">
      <t>ホジョ</t>
    </rPh>
    <rPh sb="2" eb="3">
      <t>キン</t>
    </rPh>
    <phoneticPr fontId="2"/>
  </si>
  <si>
    <t>実験材料費</t>
  </si>
  <si>
    <t>臨時傭役費</t>
  </si>
  <si>
    <t>研究員手当</t>
  </si>
  <si>
    <t>謝　金</t>
  </si>
  <si>
    <t>謝金</t>
  </si>
  <si>
    <t>委員手当</t>
  </si>
  <si>
    <t>（事業費）</t>
  </si>
  <si>
    <t>機械設備費</t>
  </si>
  <si>
    <t>機械_振興事業補助</t>
  </si>
  <si>
    <t>（物件費）</t>
  </si>
  <si>
    <t>旅　費</t>
  </si>
  <si>
    <t>事業コード</t>
    <rPh sb="0" eb="2">
      <t>ジギョウ</t>
    </rPh>
    <phoneticPr fontId="2"/>
  </si>
  <si>
    <t>１．収入の部</t>
  </si>
  <si>
    <t>項目</t>
    <rPh sb="0" eb="2">
      <t>コウモク</t>
    </rPh>
    <phoneticPr fontId="2"/>
  </si>
  <si>
    <t>補助金</t>
    <rPh sb="0" eb="3">
      <t>ホジョキン</t>
    </rPh>
    <phoneticPr fontId="2"/>
  </si>
  <si>
    <t>自己負担金</t>
    <rPh sb="0" eb="2">
      <t>ジコ</t>
    </rPh>
    <rPh sb="2" eb="5">
      <t>フタンキン</t>
    </rPh>
    <phoneticPr fontId="2"/>
  </si>
  <si>
    <t>補助対象経費総額</t>
    <rPh sb="0" eb="2">
      <t>ホジョ</t>
    </rPh>
    <rPh sb="2" eb="4">
      <t>タイショウ</t>
    </rPh>
    <rPh sb="4" eb="6">
      <t>ケイヒ</t>
    </rPh>
    <rPh sb="6" eb="8">
      <t>ソウガク</t>
    </rPh>
    <phoneticPr fontId="2"/>
  </si>
  <si>
    <t>［単位：円］</t>
    <phoneticPr fontId="2"/>
  </si>
  <si>
    <t>２．支出の部</t>
  </si>
  <si>
    <t>補助率</t>
    <phoneticPr fontId="2"/>
  </si>
  <si>
    <r>
      <rPr>
        <sz val="7"/>
        <rFont val="ＭＳ Ｐ明朝"/>
        <family val="1"/>
        <charset val="128"/>
      </rPr>
      <t>自己負担金</t>
    </r>
    <r>
      <rPr>
        <sz val="8"/>
        <rFont val="ＭＳ Ｐ明朝"/>
        <family val="1"/>
        <charset val="128"/>
      </rPr>
      <t xml:space="preserve">
</t>
    </r>
    <r>
      <rPr>
        <sz val="6"/>
        <rFont val="ＭＳ Ｐ明朝"/>
        <family val="1"/>
        <charset val="128"/>
      </rPr>
      <t>（E）</t>
    </r>
    <rPh sb="0" eb="2">
      <t>ジコ</t>
    </rPh>
    <rPh sb="2" eb="5">
      <t>フタンキン</t>
    </rPh>
    <phoneticPr fontId="2"/>
  </si>
  <si>
    <t>算出基礎　／　事業費総額（G）</t>
    <phoneticPr fontId="2"/>
  </si>
  <si>
    <r>
      <rPr>
        <sz val="6"/>
        <rFont val="ＭＳ Ｐ明朝"/>
        <family val="1"/>
        <charset val="128"/>
      </rPr>
      <t>補助対象経費</t>
    </r>
    <r>
      <rPr>
        <sz val="8"/>
        <rFont val="ＭＳ Ｐ明朝"/>
        <family val="1"/>
        <charset val="128"/>
      </rPr>
      <t xml:space="preserve">
</t>
    </r>
    <r>
      <rPr>
        <sz val="6"/>
        <rFont val="ＭＳ Ｐ明朝"/>
        <family val="1"/>
        <charset val="128"/>
      </rPr>
      <t>（F）</t>
    </r>
    <rPh sb="0" eb="2">
      <t>ホジョ</t>
    </rPh>
    <rPh sb="2" eb="4">
      <t>タイショウ</t>
    </rPh>
    <rPh sb="4" eb="6">
      <t>ケイヒ</t>
    </rPh>
    <phoneticPr fontId="2"/>
  </si>
  <si>
    <t>＜事業を簡潔に示す名称、又は、事業項目名を記入してください＞</t>
    <rPh sb="1" eb="3">
      <t>ジギョウ</t>
    </rPh>
    <rPh sb="4" eb="6">
      <t>カンケツ</t>
    </rPh>
    <rPh sb="7" eb="8">
      <t>シメ</t>
    </rPh>
    <rPh sb="9" eb="11">
      <t>メイショウ</t>
    </rPh>
    <rPh sb="12" eb="13">
      <t>マタ</t>
    </rPh>
    <rPh sb="15" eb="17">
      <t>ジギョウ</t>
    </rPh>
    <rPh sb="17" eb="19">
      <t>コウモク</t>
    </rPh>
    <rPh sb="19" eb="20">
      <t>メイ</t>
    </rPh>
    <rPh sb="21" eb="23">
      <t>キニュウ</t>
    </rPh>
    <phoneticPr fontId="2"/>
  </si>
  <si>
    <t>２．＜事業項目名を記入してください＞</t>
    <rPh sb="3" eb="5">
      <t>ジギョウ</t>
    </rPh>
    <rPh sb="5" eb="7">
      <t>コウモク</t>
    </rPh>
    <rPh sb="7" eb="8">
      <t>メイ</t>
    </rPh>
    <rPh sb="9" eb="11">
      <t>キニュウ</t>
    </rPh>
    <phoneticPr fontId="2"/>
  </si>
  <si>
    <t>３．＜事業項目名を記入してください＞</t>
    <rPh sb="3" eb="5">
      <t>ジギョウ</t>
    </rPh>
    <rPh sb="5" eb="7">
      <t>コウモク</t>
    </rPh>
    <rPh sb="7" eb="8">
      <t>メイ</t>
    </rPh>
    <rPh sb="9" eb="11">
      <t>キニュウ</t>
    </rPh>
    <phoneticPr fontId="2"/>
  </si>
  <si>
    <t>（旅　費）</t>
  </si>
  <si>
    <t>事業費総額</t>
    <rPh sb="0" eb="3">
      <t>ジギョウヒ</t>
    </rPh>
    <rPh sb="3" eb="5">
      <t>ソウガク</t>
    </rPh>
    <phoneticPr fontId="2"/>
  </si>
  <si>
    <t>自己負担分</t>
    <rPh sb="0" eb="2">
      <t>ジコ</t>
    </rPh>
    <rPh sb="2" eb="4">
      <t>フタン</t>
    </rPh>
    <rPh sb="4" eb="5">
      <t>ブン</t>
    </rPh>
    <phoneticPr fontId="2"/>
  </si>
  <si>
    <r>
      <t>補助率</t>
    </r>
    <r>
      <rPr>
        <sz val="7"/>
        <rFont val="ＭＳ Ｐ明朝"/>
        <family val="1"/>
        <charset val="128"/>
      </rPr>
      <t xml:space="preserve">
(C)</t>
    </r>
    <rPh sb="0" eb="3">
      <t>ホジョリツ</t>
    </rPh>
    <phoneticPr fontId="2"/>
  </si>
  <si>
    <t>×</t>
    <phoneticPr fontId="2"/>
  </si>
  <si>
    <t>=</t>
    <phoneticPr fontId="2"/>
  </si>
  <si>
    <t>数量
（単位）</t>
    <rPh sb="4" eb="6">
      <t>タンイ</t>
    </rPh>
    <phoneticPr fontId="2"/>
  </si>
  <si>
    <t xml:space="preserve"> </t>
  </si>
  <si>
    <t>機械_研究補助</t>
  </si>
  <si>
    <t>機械</t>
  </si>
  <si>
    <t>選択して下さい</t>
    <rPh sb="0" eb="2">
      <t>センタク</t>
    </rPh>
    <rPh sb="4" eb="5">
      <t>クダ</t>
    </rPh>
    <phoneticPr fontId="2"/>
  </si>
  <si>
    <t>１．小計（H)</t>
    <rPh sb="2" eb="4">
      <t>ショウケイ</t>
    </rPh>
    <phoneticPr fontId="2"/>
  </si>
  <si>
    <t>２．小計（H)</t>
    <rPh sb="2" eb="4">
      <t>ショウケイ</t>
    </rPh>
    <phoneticPr fontId="2"/>
  </si>
  <si>
    <t>３．小計（H)</t>
    <rPh sb="2" eb="4">
      <t>ショウケイ</t>
    </rPh>
    <phoneticPr fontId="2"/>
  </si>
  <si>
    <t>旅費</t>
    <phoneticPr fontId="2"/>
  </si>
  <si>
    <t>実験材料費</t>
    <rPh sb="0" eb="2">
      <t>ジッケン</t>
    </rPh>
    <rPh sb="2" eb="5">
      <t>ザイリョウヒ</t>
    </rPh>
    <phoneticPr fontId="2"/>
  </si>
  <si>
    <t>会場費</t>
    <rPh sb="0" eb="3">
      <t>カイジョウヒ</t>
    </rPh>
    <phoneticPr fontId="2"/>
  </si>
  <si>
    <t>運送料</t>
    <rPh sb="0" eb="3">
      <t>ウンソウリョウ</t>
    </rPh>
    <phoneticPr fontId="2"/>
  </si>
  <si>
    <t>資料購入費</t>
    <rPh sb="0" eb="2">
      <t>シリョウ</t>
    </rPh>
    <rPh sb="2" eb="5">
      <t>コウニュウヒ</t>
    </rPh>
    <phoneticPr fontId="2"/>
  </si>
  <si>
    <t>機器借上料</t>
    <rPh sb="0" eb="2">
      <t>キキ</t>
    </rPh>
    <rPh sb="2" eb="3">
      <t>カ</t>
    </rPh>
    <rPh sb="3" eb="4">
      <t>ア</t>
    </rPh>
    <rPh sb="4" eb="5">
      <t>リョウ</t>
    </rPh>
    <phoneticPr fontId="2"/>
  </si>
  <si>
    <t>原稿料</t>
    <rPh sb="0" eb="3">
      <t>ゲンコウリョウ</t>
    </rPh>
    <phoneticPr fontId="2"/>
  </si>
  <si>
    <t>翻訳料</t>
    <rPh sb="0" eb="3">
      <t>ホンヤクリョウ</t>
    </rPh>
    <phoneticPr fontId="2"/>
  </si>
  <si>
    <t>印刷費</t>
    <rPh sb="0" eb="3">
      <t>インサツヒ</t>
    </rPh>
    <phoneticPr fontId="2"/>
  </si>
  <si>
    <t>委託事業費</t>
    <rPh sb="0" eb="2">
      <t>イタク</t>
    </rPh>
    <rPh sb="2" eb="5">
      <t>ジギョウヒ</t>
    </rPh>
    <phoneticPr fontId="2"/>
  </si>
  <si>
    <t>委託調査費</t>
    <rPh sb="0" eb="2">
      <t>イタク</t>
    </rPh>
    <rPh sb="2" eb="5">
      <t>チョウサヒ</t>
    </rPh>
    <phoneticPr fontId="2"/>
  </si>
  <si>
    <t>機械設備拡充</t>
    <rPh sb="0" eb="2">
      <t>キカイ</t>
    </rPh>
    <rPh sb="2" eb="4">
      <t>セツビ</t>
    </rPh>
    <rPh sb="4" eb="6">
      <t>カクジュウ</t>
    </rPh>
    <phoneticPr fontId="2"/>
  </si>
  <si>
    <t>人材育成</t>
    <rPh sb="0" eb="2">
      <t>ジンザイ</t>
    </rPh>
    <rPh sb="2" eb="4">
      <t>イクセイ</t>
    </rPh>
    <phoneticPr fontId="2"/>
  </si>
  <si>
    <t>共同研究</t>
    <rPh sb="0" eb="2">
      <t>キョウドウ</t>
    </rPh>
    <rPh sb="2" eb="4">
      <t>ケンキュウ</t>
    </rPh>
    <phoneticPr fontId="2"/>
  </si>
  <si>
    <t>機械設備費</t>
    <rPh sb="0" eb="2">
      <t>キカイ</t>
    </rPh>
    <phoneticPr fontId="2"/>
  </si>
  <si>
    <t>補助事業</t>
    <rPh sb="0" eb="2">
      <t>ホジョ</t>
    </rPh>
    <rPh sb="2" eb="4">
      <t>ジギョウ</t>
    </rPh>
    <phoneticPr fontId="2"/>
  </si>
  <si>
    <t>内容
（単価）</t>
    <phoneticPr fontId="2"/>
  </si>
  <si>
    <t>内容
（単価）</t>
    <phoneticPr fontId="2"/>
  </si>
  <si>
    <t>②</t>
    <phoneticPr fontId="2"/>
  </si>
  <si>
    <t>③</t>
    <phoneticPr fontId="2"/>
  </si>
  <si>
    <t>④</t>
    <phoneticPr fontId="2"/>
  </si>
  <si>
    <t>⑤</t>
    <phoneticPr fontId="2"/>
  </si>
  <si>
    <t>⑦</t>
    <phoneticPr fontId="2"/>
  </si>
  <si>
    <t>①選択してください</t>
    <rPh sb="1" eb="3">
      <t>センタク</t>
    </rPh>
    <phoneticPr fontId="2"/>
  </si>
  <si>
    <t>②法人名</t>
    <rPh sb="1" eb="3">
      <t>ホウジン</t>
    </rPh>
    <rPh sb="3" eb="4">
      <t>メイ</t>
    </rPh>
    <phoneticPr fontId="2"/>
  </si>
  <si>
    <t>④選択して下さい</t>
    <rPh sb="1" eb="3">
      <t>センタク</t>
    </rPh>
    <rPh sb="5" eb="6">
      <t>クダ</t>
    </rPh>
    <phoneticPr fontId="2"/>
  </si>
  <si>
    <t>＜⑤例：セミナーにかかる講師旅費　東京～大阪＞</t>
    <rPh sb="2" eb="3">
      <t>レイ</t>
    </rPh>
    <rPh sb="12" eb="14">
      <t>コウシ</t>
    </rPh>
    <rPh sb="14" eb="16">
      <t>リョヒ</t>
    </rPh>
    <rPh sb="17" eb="19">
      <t>トウキョウ</t>
    </rPh>
    <rPh sb="20" eb="22">
      <t>オオサカ</t>
    </rPh>
    <phoneticPr fontId="2"/>
  </si>
  <si>
    <t>合計</t>
    <rPh sb="0" eb="2">
      <t>ゴウケイ</t>
    </rPh>
    <phoneticPr fontId="2"/>
  </si>
  <si>
    <t>総合計（I)</t>
    <rPh sb="0" eb="1">
      <t>ソウ</t>
    </rPh>
    <rPh sb="1" eb="3">
      <t>ゴウケイ</t>
    </rPh>
    <phoneticPr fontId="2"/>
  </si>
  <si>
    <t>⑥</t>
    <phoneticPr fontId="2"/>
  </si>
  <si>
    <t>⑧</t>
    <phoneticPr fontId="2"/>
  </si>
  <si>
    <t xml:space="preserve">                 ⑧自己負担金の調達方法　  　　　　　　 ［単位：円］</t>
    <rPh sb="18" eb="20">
      <t>ジコ</t>
    </rPh>
    <rPh sb="20" eb="23">
      <t>フタンキン</t>
    </rPh>
    <rPh sb="24" eb="26">
      <t>チョウタツ</t>
    </rPh>
    <rPh sb="26" eb="28">
      <t>ホウホウ</t>
    </rPh>
    <rPh sb="39" eb="41">
      <t>タンイ</t>
    </rPh>
    <rPh sb="42" eb="43">
      <t>エン</t>
    </rPh>
    <phoneticPr fontId="2"/>
  </si>
  <si>
    <r>
      <rPr>
        <b/>
        <sz val="18"/>
        <rFont val="ＭＳ Ｐゴシック"/>
        <family val="3"/>
        <charset val="128"/>
      </rPr>
      <t>作業手順</t>
    </r>
    <r>
      <rPr>
        <b/>
        <sz val="16"/>
        <rFont val="ＭＳ Ｐゴシック"/>
        <family val="3"/>
        <charset val="128"/>
      </rPr>
      <t>　①～⑧の順番に作業してください。</t>
    </r>
    <rPh sb="0" eb="2">
      <t>サギョウ</t>
    </rPh>
    <rPh sb="2" eb="4">
      <t>テジュン</t>
    </rPh>
    <rPh sb="9" eb="11">
      <t>ジュンバン</t>
    </rPh>
    <rPh sb="12" eb="14">
      <t>サギョウ</t>
    </rPh>
    <phoneticPr fontId="2"/>
  </si>
  <si>
    <t>①</t>
    <phoneticPr fontId="2"/>
  </si>
  <si>
    <t>＜⑤例：調査研究旅費　東京～福岡＞</t>
    <rPh sb="2" eb="3">
      <t>レイ</t>
    </rPh>
    <rPh sb="4" eb="6">
      <t>チョウサ</t>
    </rPh>
    <rPh sb="6" eb="8">
      <t>ケンキュウ</t>
    </rPh>
    <rPh sb="8" eb="10">
      <t>リョヒ</t>
    </rPh>
    <rPh sb="11" eb="13">
      <t>トウキョウ</t>
    </rPh>
    <rPh sb="14" eb="16">
      <t>フクオカ</t>
    </rPh>
    <phoneticPr fontId="2"/>
  </si>
  <si>
    <t>⑥節の合計</t>
    <rPh sb="1" eb="2">
      <t>セツ</t>
    </rPh>
    <rPh sb="3" eb="5">
      <t>ゴウケイ</t>
    </rPh>
    <phoneticPr fontId="2"/>
  </si>
  <si>
    <t>１．収入の部</t>
    <phoneticPr fontId="2"/>
  </si>
  <si>
    <t>⑦予算額</t>
    <phoneticPr fontId="2"/>
  </si>
  <si>
    <t>⑦予算額</t>
    <phoneticPr fontId="2"/>
  </si>
  <si>
    <t>⑦予算額</t>
    <phoneticPr fontId="2"/>
  </si>
  <si>
    <t>＜このセルに事業を簡潔に示す名称、又は、事業項目名を記入してください＞</t>
    <rPh sb="6" eb="8">
      <t>ジギョウ</t>
    </rPh>
    <rPh sb="9" eb="11">
      <t>カンケツ</t>
    </rPh>
    <rPh sb="12" eb="13">
      <t>シメ</t>
    </rPh>
    <rPh sb="14" eb="16">
      <t>メイショウ</t>
    </rPh>
    <rPh sb="17" eb="18">
      <t>マタ</t>
    </rPh>
    <rPh sb="20" eb="22">
      <t>ジギョウ</t>
    </rPh>
    <rPh sb="22" eb="24">
      <t>コウモク</t>
    </rPh>
    <rPh sb="24" eb="25">
      <t>メイ</t>
    </rPh>
    <rPh sb="26" eb="28">
      <t>キニュウ</t>
    </rPh>
    <phoneticPr fontId="2"/>
  </si>
  <si>
    <r>
      <t>＜</t>
    </r>
    <r>
      <rPr>
        <sz val="8"/>
        <rFont val="ＭＳ Ｐ明朝"/>
        <family val="1"/>
        <charset val="128"/>
      </rPr>
      <t>④</t>
    </r>
    <r>
      <rPr>
        <b/>
        <sz val="8"/>
        <rFont val="ＭＳ Ｐ明朝"/>
        <family val="1"/>
        <charset val="128"/>
      </rPr>
      <t>このセルに事業を簡潔に示す名称、又は、事業項目名を入力してください＞</t>
    </r>
    <rPh sb="7" eb="9">
      <t>ジギョウ</t>
    </rPh>
    <rPh sb="10" eb="12">
      <t>カンケツ</t>
    </rPh>
    <rPh sb="13" eb="14">
      <t>シメ</t>
    </rPh>
    <rPh sb="15" eb="17">
      <t>メイショウ</t>
    </rPh>
    <rPh sb="18" eb="19">
      <t>マタ</t>
    </rPh>
    <rPh sb="21" eb="23">
      <t>ジギョウ</t>
    </rPh>
    <rPh sb="23" eb="25">
      <t>コウモク</t>
    </rPh>
    <rPh sb="25" eb="26">
      <t>メイ</t>
    </rPh>
    <rPh sb="27" eb="29">
      <t>ニュウリョク</t>
    </rPh>
    <phoneticPr fontId="2"/>
  </si>
  <si>
    <t>＜④このセルに事業を簡潔に示す名称、又は、事業項目名を入力してください＞</t>
    <rPh sb="7" eb="9">
      <t>ジギョウ</t>
    </rPh>
    <rPh sb="10" eb="12">
      <t>カンケツ</t>
    </rPh>
    <rPh sb="13" eb="14">
      <t>シメ</t>
    </rPh>
    <rPh sb="15" eb="17">
      <t>メイショウ</t>
    </rPh>
    <rPh sb="18" eb="19">
      <t>マタ</t>
    </rPh>
    <rPh sb="21" eb="23">
      <t>ジギョウ</t>
    </rPh>
    <rPh sb="23" eb="25">
      <t>コウモク</t>
    </rPh>
    <rPh sb="25" eb="26">
      <t>メイ</t>
    </rPh>
    <rPh sb="27" eb="29">
      <t>ニュウリョク</t>
    </rPh>
    <phoneticPr fontId="2"/>
  </si>
  <si>
    <t>9/10</t>
  </si>
  <si>
    <t>4/5</t>
  </si>
  <si>
    <t>3/4</t>
  </si>
  <si>
    <t>1/2</t>
  </si>
  <si>
    <t>印刷費</t>
    <phoneticPr fontId="2"/>
  </si>
  <si>
    <t>委託事業費</t>
    <phoneticPr fontId="2"/>
  </si>
  <si>
    <t>その他（諸費）</t>
    <rPh sb="2" eb="3">
      <t>タ</t>
    </rPh>
    <rPh sb="4" eb="6">
      <t>ショヒ</t>
    </rPh>
    <phoneticPr fontId="2"/>
  </si>
  <si>
    <t>③前　　　年　　　度　　　交　　　付　　　決　　　定　　　額</t>
    <rPh sb="1" eb="2">
      <t>マエ</t>
    </rPh>
    <rPh sb="5" eb="6">
      <t>ネン</t>
    </rPh>
    <rPh sb="9" eb="10">
      <t>タビ</t>
    </rPh>
    <rPh sb="13" eb="14">
      <t>コウ</t>
    </rPh>
    <rPh sb="17" eb="18">
      <t>ツキ</t>
    </rPh>
    <rPh sb="21" eb="22">
      <t>ケッ</t>
    </rPh>
    <rPh sb="25" eb="26">
      <t>サダム</t>
    </rPh>
    <rPh sb="29" eb="30">
      <t>ガク</t>
    </rPh>
    <phoneticPr fontId="2"/>
  </si>
  <si>
    <t>MA2001</t>
    <phoneticPr fontId="2"/>
  </si>
  <si>
    <t>MA2003</t>
    <phoneticPr fontId="2"/>
  </si>
  <si>
    <t>MA3001</t>
    <phoneticPr fontId="2"/>
  </si>
  <si>
    <t>MB1001</t>
    <phoneticPr fontId="2"/>
  </si>
  <si>
    <t>MB1002</t>
    <phoneticPr fontId="2"/>
  </si>
  <si>
    <t>MB1003</t>
    <phoneticPr fontId="2"/>
  </si>
  <si>
    <t>MB1030</t>
    <phoneticPr fontId="2"/>
  </si>
  <si>
    <t xml:space="preserve"> </t>
    <phoneticPr fontId="2"/>
  </si>
  <si>
    <t>3/4</t>
    <phoneticPr fontId="2"/>
  </si>
  <si>
    <t>MA2500</t>
    <phoneticPr fontId="2"/>
  </si>
  <si>
    <t>2/3</t>
    <phoneticPr fontId="2"/>
  </si>
  <si>
    <t>MA1021</t>
    <phoneticPr fontId="2"/>
  </si>
  <si>
    <t>MA1026</t>
    <phoneticPr fontId="2"/>
  </si>
  <si>
    <t>MA1001</t>
    <phoneticPr fontId="2"/>
  </si>
  <si>
    <t>MA1005</t>
    <phoneticPr fontId="2"/>
  </si>
  <si>
    <t>物件費</t>
    <rPh sb="0" eb="3">
      <t>ブッケンヒ</t>
    </rPh>
    <phoneticPr fontId="2"/>
  </si>
  <si>
    <t>〔2026年度補助要望用〕</t>
    <phoneticPr fontId="2"/>
  </si>
  <si>
    <t>2026年度</t>
    <rPh sb="4" eb="6">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</si>
</sst>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00000"/>
    <numFmt numFmtId="178" formatCode="#,##0_ ;[Red]\-#,##0\ "/>
    <numFmt numFmtId="179" formatCode="#,##0_);[Red]\(#,##0\)"/>
    <numFmt numFmtId="180" formatCode="_ * #,##0;@"/>
    <numFmt numFmtId="181" formatCode="0&quot;万&quot;\_x000a_0000"/>
    <numFmt numFmtId="182" formatCode="0_ "/>
  </numFmts>
  <fonts count="18">
    <font>
      <sz val="11"/>
      <name val="ＭＳ Ｐゴシック"/>
      <family val="3"/>
      <charset val="128"/>
    </font>
    <font>
      <sz val="11"/>
      <name val="ＭＳ Ｐゴシック"/>
      <family val="3"/>
      <charset val="128"/>
    </font>
    <font>
      <sz val="6"/>
      <name val="ＭＳ Ｐゴシック"/>
      <family val="3"/>
      <charset val="128"/>
    </font>
    <font>
      <sz val="14"/>
      <name val="ＭＳ Ｐ明朝"/>
      <family val="1"/>
      <charset val="128"/>
    </font>
    <font>
      <sz val="11"/>
      <name val="ＭＳ Ｐ明朝"/>
      <family val="1"/>
      <charset val="128"/>
    </font>
    <font>
      <sz val="10"/>
      <name val="ＭＳ Ｐ明朝"/>
      <family val="1"/>
      <charset val="128"/>
    </font>
    <font>
      <sz val="13"/>
      <name val="ＭＳ Ｐ明朝"/>
      <family val="1"/>
      <charset val="128"/>
    </font>
    <font>
      <sz val="12"/>
      <name val="ＭＳ Ｐ明朝"/>
      <family val="1"/>
      <charset val="128"/>
    </font>
    <font>
      <sz val="9"/>
      <name val="ＭＳ Ｐ明朝"/>
      <family val="1"/>
      <charset val="128"/>
    </font>
    <font>
      <sz val="6"/>
      <name val="ＭＳ Ｐ明朝"/>
      <family val="1"/>
      <charset val="128"/>
    </font>
    <font>
      <sz val="8"/>
      <name val="ＭＳ Ｐ明朝"/>
      <family val="1"/>
      <charset val="128"/>
    </font>
    <font>
      <sz val="7"/>
      <name val="ＭＳ Ｐ明朝"/>
      <family val="1"/>
      <charset val="128"/>
    </font>
    <font>
      <b/>
      <sz val="8"/>
      <name val="ＭＳ Ｐ明朝"/>
      <family val="1"/>
      <charset val="128"/>
    </font>
    <font>
      <b/>
      <sz val="13"/>
      <name val="ＭＳ Ｐゴシック"/>
      <family val="3"/>
      <charset val="128"/>
    </font>
    <font>
      <b/>
      <sz val="20"/>
      <name val="ＭＳ Ｐゴシック"/>
      <family val="3"/>
      <charset val="128"/>
    </font>
    <font>
      <b/>
      <sz val="18"/>
      <name val="ＭＳ Ｐゴシック"/>
      <family val="3"/>
      <charset val="128"/>
    </font>
    <font>
      <b/>
      <sz val="16"/>
      <name val="ＭＳ Ｐゴシック"/>
      <family val="3"/>
      <charset val="128"/>
    </font>
    <font>
      <b/>
      <sz val="9"/>
      <color indexed="81"/>
      <name val="MS P ゴシック"/>
      <family val="3"/>
      <charset val="128"/>
    </font>
  </fonts>
  <fills count="1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2" tint="-0.249977111117893"/>
        <bgColor indexed="64"/>
      </patternFill>
    </fill>
    <fill>
      <patternFill patternType="solid">
        <fgColor theme="9"/>
        <bgColor indexed="64"/>
      </patternFill>
    </fill>
    <fill>
      <patternFill patternType="solid">
        <fgColor theme="7" tint="0.59999389629810485"/>
        <bgColor indexed="64"/>
      </patternFill>
    </fill>
    <fill>
      <patternFill patternType="solid">
        <fgColor theme="0" tint="-0.24994659260841701"/>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rgb="FF00B050"/>
        <bgColor indexed="64"/>
      </patternFill>
    </fill>
  </fills>
  <borders count="39">
    <border>
      <left/>
      <right/>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diagonal/>
    </border>
    <border>
      <left style="hair">
        <color indexed="64"/>
      </left>
      <right style="hair">
        <color indexed="64"/>
      </right>
      <top style="double">
        <color indexed="64"/>
      </top>
      <bottom style="thin">
        <color indexed="64"/>
      </bottom>
      <diagonal/>
    </border>
    <border>
      <left style="hair">
        <color indexed="64"/>
      </left>
      <right/>
      <top/>
      <bottom/>
      <diagonal/>
    </border>
    <border>
      <left/>
      <right style="thin">
        <color indexed="64"/>
      </right>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double">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cellStyleXfs>
  <cellXfs count="221">
    <xf numFmtId="0" fontId="0" fillId="0" borderId="0" xfId="0">
      <alignment vertical="center"/>
    </xf>
    <xf numFmtId="0" fontId="4" fillId="0" borderId="0" xfId="0" applyFont="1">
      <alignment vertical="center"/>
    </xf>
    <xf numFmtId="0" fontId="6" fillId="0" borderId="0" xfId="0" applyFont="1" applyAlignment="1">
      <alignment horizontal="center" vertical="center"/>
    </xf>
    <xf numFmtId="12" fontId="11" fillId="0" borderId="1" xfId="0" applyNumberFormat="1" applyFont="1" applyBorder="1" applyAlignment="1" applyProtection="1">
      <alignment horizontal="center" vertical="center"/>
      <protection locked="0"/>
    </xf>
    <xf numFmtId="12" fontId="10" fillId="0" borderId="2" xfId="0" applyNumberFormat="1" applyFont="1" applyBorder="1" applyAlignment="1" applyProtection="1">
      <alignment horizontal="center" vertical="center"/>
      <protection locked="0"/>
    </xf>
    <xf numFmtId="0" fontId="1" fillId="0" borderId="0" xfId="2"/>
    <xf numFmtId="0" fontId="1" fillId="0" borderId="3" xfId="2" applyBorder="1" applyAlignment="1">
      <alignment vertical="center"/>
    </xf>
    <xf numFmtId="0" fontId="1" fillId="0" borderId="0" xfId="2" applyAlignment="1">
      <alignment vertical="center"/>
    </xf>
    <xf numFmtId="0" fontId="6" fillId="0" borderId="0" xfId="0" applyFont="1" applyAlignment="1">
      <alignment horizontal="center" vertical="center" shrinkToFit="1"/>
    </xf>
    <xf numFmtId="0" fontId="6" fillId="0" borderId="0" xfId="0" applyFont="1" applyAlignment="1">
      <alignment horizontal="left" vertical="center" shrinkToFit="1"/>
    </xf>
    <xf numFmtId="0" fontId="6" fillId="0" borderId="3" xfId="0" applyFont="1" applyBorder="1" applyAlignment="1">
      <alignment horizontal="center" vertical="center"/>
    </xf>
    <xf numFmtId="0" fontId="0" fillId="0" borderId="0" xfId="2" applyFont="1"/>
    <xf numFmtId="0" fontId="0" fillId="0" borderId="0" xfId="2" applyFont="1" applyAlignment="1">
      <alignment vertical="center"/>
    </xf>
    <xf numFmtId="49" fontId="10" fillId="0" borderId="5" xfId="0" applyNumberFormat="1" applyFont="1" applyBorder="1" applyAlignment="1" applyProtection="1">
      <alignment vertical="center" shrinkToFit="1"/>
      <protection locked="0"/>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9" xfId="0" applyFont="1" applyBorder="1" applyAlignment="1">
      <alignment horizontal="center" vertical="center"/>
    </xf>
    <xf numFmtId="179" fontId="10" fillId="0" borderId="1" xfId="0" applyNumberFormat="1" applyFont="1" applyBorder="1" applyAlignment="1">
      <alignment horizontal="right" vertical="center"/>
    </xf>
    <xf numFmtId="179" fontId="10" fillId="0" borderId="1" xfId="0" applyNumberFormat="1" applyFont="1" applyBorder="1" applyAlignment="1" applyProtection="1">
      <alignment horizontal="right" vertical="center"/>
      <protection locked="0"/>
    </xf>
    <xf numFmtId="0" fontId="6" fillId="0" borderId="3" xfId="0" applyFont="1" applyBorder="1" applyAlignment="1">
      <alignment horizontal="center" vertical="center" shrinkToFit="1"/>
    </xf>
    <xf numFmtId="0" fontId="6" fillId="0" borderId="0" xfId="0" applyFont="1">
      <alignment vertical="center"/>
    </xf>
    <xf numFmtId="0" fontId="6" fillId="0" borderId="0" xfId="0" applyFont="1" applyAlignment="1">
      <alignment horizontal="right" vertical="center"/>
    </xf>
    <xf numFmtId="0" fontId="6" fillId="0" borderId="0" xfId="0" applyFont="1" applyAlignment="1">
      <alignment horizontal="centerContinuous" vertical="center"/>
    </xf>
    <xf numFmtId="176" fontId="6" fillId="0" borderId="0" xfId="0" applyNumberFormat="1" applyFont="1" applyAlignment="1">
      <alignment horizontal="right" vertical="center"/>
    </xf>
    <xf numFmtId="0" fontId="6" fillId="0" borderId="4" xfId="0" applyFont="1" applyBorder="1">
      <alignment vertical="center"/>
    </xf>
    <xf numFmtId="49" fontId="10" fillId="0" borderId="11" xfId="0" applyNumberFormat="1" applyFont="1" applyBorder="1" applyAlignment="1">
      <alignment horizontal="center" vertical="center"/>
    </xf>
    <xf numFmtId="0" fontId="4" fillId="0" borderId="0" xfId="0" applyFont="1" applyAlignment="1">
      <alignment horizontal="right" vertical="center"/>
    </xf>
    <xf numFmtId="0" fontId="1" fillId="0" borderId="0" xfId="2" applyAlignment="1">
      <alignment vertical="top" wrapText="1"/>
    </xf>
    <xf numFmtId="181" fontId="1" fillId="0" borderId="0" xfId="2" applyNumberFormat="1" applyAlignment="1">
      <alignment vertical="top" wrapText="1"/>
    </xf>
    <xf numFmtId="49" fontId="12" fillId="0" borderId="12" xfId="0" applyNumberFormat="1" applyFont="1" applyBorder="1" applyProtection="1">
      <alignment vertical="center"/>
      <protection locked="0"/>
    </xf>
    <xf numFmtId="0" fontId="13" fillId="0" borderId="4" xfId="0" applyFont="1" applyBorder="1" applyAlignment="1">
      <alignment horizontal="center" vertical="center" shrinkToFit="1"/>
    </xf>
    <xf numFmtId="179" fontId="10" fillId="0" borderId="1" xfId="0" applyNumberFormat="1" applyFont="1" applyBorder="1" applyAlignment="1">
      <alignment horizontal="right" vertical="center" shrinkToFit="1"/>
    </xf>
    <xf numFmtId="179" fontId="10" fillId="0" borderId="1" xfId="0" applyNumberFormat="1" applyFont="1" applyBorder="1" applyAlignment="1" applyProtection="1">
      <alignment horizontal="right" vertical="center" shrinkToFit="1"/>
      <protection locked="0"/>
    </xf>
    <xf numFmtId="12" fontId="11" fillId="0" borderId="13" xfId="0" applyNumberFormat="1" applyFont="1" applyBorder="1" applyAlignment="1">
      <alignment horizontal="center" vertical="center"/>
    </xf>
    <xf numFmtId="179" fontId="10" fillId="0" borderId="0" xfId="0" applyNumberFormat="1" applyFont="1" applyAlignment="1" applyProtection="1">
      <alignment horizontal="right" vertical="center" shrinkToFit="1"/>
      <protection locked="0"/>
    </xf>
    <xf numFmtId="179" fontId="10" fillId="0" borderId="13" xfId="1" applyNumberFormat="1" applyFont="1" applyBorder="1" applyAlignment="1">
      <alignment horizontal="right" vertical="center" shrinkToFit="1"/>
    </xf>
    <xf numFmtId="179" fontId="10" fillId="0" borderId="13" xfId="1" applyNumberFormat="1" applyFont="1" applyBorder="1" applyAlignment="1" applyProtection="1">
      <alignment horizontal="right" vertical="center" shrinkToFit="1"/>
      <protection locked="0"/>
    </xf>
    <xf numFmtId="179" fontId="10" fillId="0" borderId="16" xfId="0" applyNumberFormat="1" applyFont="1" applyBorder="1" applyAlignment="1" applyProtection="1">
      <alignment vertical="center" shrinkToFit="1"/>
      <protection locked="0"/>
    </xf>
    <xf numFmtId="179" fontId="10" fillId="0" borderId="17" xfId="0" applyNumberFormat="1" applyFont="1" applyBorder="1" applyAlignment="1" applyProtection="1">
      <alignment horizontal="right" vertical="center" shrinkToFit="1"/>
      <protection locked="0"/>
    </xf>
    <xf numFmtId="179" fontId="10" fillId="0" borderId="2" xfId="1" applyNumberFormat="1" applyFont="1" applyFill="1" applyBorder="1" applyAlignment="1">
      <alignment horizontal="right" vertical="center" shrinkToFit="1"/>
    </xf>
    <xf numFmtId="179" fontId="10" fillId="0" borderId="2" xfId="1" applyNumberFormat="1" applyFont="1" applyFill="1" applyBorder="1" applyAlignment="1" applyProtection="1">
      <alignment horizontal="right" vertical="center" shrinkToFit="1"/>
      <protection locked="0"/>
    </xf>
    <xf numFmtId="179" fontId="10" fillId="0" borderId="21" xfId="1" applyNumberFormat="1" applyFont="1" applyBorder="1" applyAlignment="1">
      <alignment horizontal="right" vertical="center" shrinkToFit="1"/>
    </xf>
    <xf numFmtId="179" fontId="10" fillId="0" borderId="21" xfId="1" applyNumberFormat="1" applyFont="1" applyBorder="1" applyAlignment="1" applyProtection="1">
      <alignment horizontal="right" vertical="center" shrinkToFit="1"/>
      <protection locked="0"/>
    </xf>
    <xf numFmtId="179" fontId="10" fillId="0" borderId="22" xfId="0" applyNumberFormat="1" applyFont="1" applyBorder="1" applyAlignment="1" applyProtection="1">
      <alignment horizontal="right" vertical="center" shrinkToFit="1"/>
      <protection locked="0"/>
    </xf>
    <xf numFmtId="179" fontId="10" fillId="0" borderId="22" xfId="1" applyNumberFormat="1" applyFont="1" applyBorder="1" applyAlignment="1" applyProtection="1">
      <alignment horizontal="right" vertical="center" shrinkToFit="1"/>
      <protection locked="0"/>
    </xf>
    <xf numFmtId="12" fontId="11" fillId="0" borderId="21" xfId="0" applyNumberFormat="1" applyFont="1" applyBorder="1" applyAlignment="1">
      <alignment horizontal="center" vertical="center"/>
    </xf>
    <xf numFmtId="49" fontId="10" fillId="0" borderId="6" xfId="0" applyNumberFormat="1" applyFont="1" applyBorder="1" applyAlignment="1" applyProtection="1">
      <alignment horizontal="center" vertical="center" shrinkToFit="1"/>
      <protection locked="0"/>
    </xf>
    <xf numFmtId="49" fontId="0" fillId="0" borderId="3" xfId="2" applyNumberFormat="1" applyFont="1" applyBorder="1" applyAlignment="1">
      <alignment horizontal="center" vertical="center"/>
    </xf>
    <xf numFmtId="179" fontId="10" fillId="0" borderId="23" xfId="0" applyNumberFormat="1" applyFont="1" applyBorder="1" applyAlignment="1" applyProtection="1">
      <alignment vertical="center" shrinkToFit="1"/>
      <protection locked="0"/>
    </xf>
    <xf numFmtId="179" fontId="10" fillId="0" borderId="16" xfId="0" applyNumberFormat="1" applyFont="1" applyBorder="1" applyAlignment="1" applyProtection="1">
      <alignment horizontal="right" vertical="center" shrinkToFit="1"/>
      <protection locked="0"/>
    </xf>
    <xf numFmtId="179" fontId="10" fillId="0" borderId="16" xfId="0" applyNumberFormat="1" applyFont="1" applyBorder="1" applyAlignment="1" applyProtection="1">
      <alignment horizontal="center" vertical="center" shrinkToFit="1"/>
      <protection locked="0"/>
    </xf>
    <xf numFmtId="179" fontId="10" fillId="0" borderId="24" xfId="0" applyNumberFormat="1" applyFont="1" applyBorder="1" applyAlignment="1" applyProtection="1">
      <alignment horizontal="right" vertical="center" shrinkToFit="1"/>
      <protection locked="0"/>
    </xf>
    <xf numFmtId="179" fontId="10" fillId="0" borderId="19" xfId="0" applyNumberFormat="1" applyFont="1" applyBorder="1" applyAlignment="1" applyProtection="1">
      <alignment horizontal="right" vertical="center" shrinkToFit="1"/>
      <protection locked="0"/>
    </xf>
    <xf numFmtId="179" fontId="10" fillId="0" borderId="20" xfId="0" applyNumberFormat="1" applyFont="1" applyBorder="1" applyAlignment="1" applyProtection="1">
      <alignment horizontal="right" vertical="center" shrinkToFit="1"/>
      <protection locked="0"/>
    </xf>
    <xf numFmtId="179" fontId="10" fillId="0" borderId="19" xfId="0" applyNumberFormat="1" applyFont="1" applyBorder="1" applyAlignment="1" applyProtection="1">
      <alignment horizontal="center" vertical="center" shrinkToFit="1"/>
      <protection locked="0"/>
    </xf>
    <xf numFmtId="179" fontId="10" fillId="0" borderId="24" xfId="0" applyNumberFormat="1" applyFont="1" applyBorder="1" applyAlignment="1" applyProtection="1">
      <alignment horizontal="center" vertical="center" shrinkToFit="1"/>
      <protection locked="0"/>
    </xf>
    <xf numFmtId="179" fontId="0" fillId="0" borderId="0" xfId="0" applyNumberFormat="1">
      <alignment vertical="center"/>
    </xf>
    <xf numFmtId="0" fontId="1" fillId="0" borderId="3" xfId="2" applyBorder="1" applyAlignment="1">
      <alignment horizontal="left" vertical="center" shrinkToFit="1"/>
    </xf>
    <xf numFmtId="0" fontId="1" fillId="0" borderId="3" xfId="2" applyBorder="1" applyAlignment="1">
      <alignment horizontal="left" vertical="center"/>
    </xf>
    <xf numFmtId="0" fontId="1" fillId="0" borderId="7" xfId="2" applyBorder="1" applyAlignment="1">
      <alignment horizontal="center" vertical="center" shrinkToFit="1"/>
    </xf>
    <xf numFmtId="0" fontId="1" fillId="0" borderId="25" xfId="2" applyBorder="1" applyAlignment="1">
      <alignment vertical="center"/>
    </xf>
    <xf numFmtId="0" fontId="0" fillId="0" borderId="0" xfId="2" quotePrefix="1" applyFont="1" applyAlignment="1">
      <alignment vertical="center"/>
    </xf>
    <xf numFmtId="180" fontId="4" fillId="2" borderId="0" xfId="0" applyNumberFormat="1" applyFont="1" applyFill="1" applyAlignment="1">
      <alignment horizontal="center" vertical="center"/>
    </xf>
    <xf numFmtId="180" fontId="10" fillId="2" borderId="15" xfId="1" applyNumberFormat="1" applyFont="1" applyFill="1" applyBorder="1" applyAlignment="1" applyProtection="1">
      <alignment vertical="center"/>
    </xf>
    <xf numFmtId="179" fontId="10" fillId="0" borderId="14" xfId="0" applyNumberFormat="1" applyFont="1" applyBorder="1" applyAlignment="1" applyProtection="1">
      <alignment vertical="center" shrinkToFit="1"/>
      <protection locked="0"/>
    </xf>
    <xf numFmtId="0" fontId="6" fillId="0" borderId="6" xfId="0" applyFont="1" applyBorder="1" applyAlignment="1">
      <alignment vertical="center" shrinkToFit="1"/>
    </xf>
    <xf numFmtId="0" fontId="6" fillId="0" borderId="22" xfId="0" applyFont="1" applyBorder="1" applyAlignment="1">
      <alignment vertical="center" shrinkToFit="1"/>
    </xf>
    <xf numFmtId="179" fontId="10" fillId="2" borderId="2" xfId="1" applyNumberFormat="1" applyFont="1" applyFill="1" applyBorder="1" applyAlignment="1">
      <alignment horizontal="right" vertical="center" shrinkToFit="1"/>
    </xf>
    <xf numFmtId="0" fontId="0" fillId="0" borderId="0" xfId="0" applyAlignment="1">
      <alignment horizontal="right" vertical="center"/>
    </xf>
    <xf numFmtId="49" fontId="10" fillId="3" borderId="5" xfId="0" applyNumberFormat="1" applyFont="1" applyFill="1" applyBorder="1" applyAlignment="1" applyProtection="1">
      <alignment vertical="center" shrinkToFit="1"/>
      <protection locked="0"/>
    </xf>
    <xf numFmtId="0" fontId="14" fillId="0" borderId="0" xfId="0" applyFont="1">
      <alignment vertical="center"/>
    </xf>
    <xf numFmtId="179" fontId="10" fillId="2" borderId="0" xfId="0" applyNumberFormat="1" applyFont="1" applyFill="1" applyAlignment="1" applyProtection="1">
      <alignment horizontal="right" vertical="center" shrinkToFit="1"/>
      <protection locked="0"/>
    </xf>
    <xf numFmtId="12" fontId="10" fillId="2" borderId="2" xfId="0" applyNumberFormat="1" applyFont="1" applyFill="1" applyBorder="1" applyAlignment="1" applyProtection="1">
      <alignment horizontal="center" vertical="center"/>
      <protection locked="0"/>
    </xf>
    <xf numFmtId="179" fontId="10" fillId="4" borderId="14" xfId="0" applyNumberFormat="1" applyFont="1" applyFill="1" applyBorder="1" applyAlignment="1" applyProtection="1">
      <alignment vertical="center" shrinkToFit="1"/>
      <protection locked="0"/>
    </xf>
    <xf numFmtId="0" fontId="5" fillId="7" borderId="3" xfId="0" applyFont="1" applyFill="1" applyBorder="1" applyAlignment="1">
      <alignment horizontal="center" vertical="center" shrinkToFit="1"/>
    </xf>
    <xf numFmtId="49" fontId="10" fillId="6" borderId="5" xfId="0" applyNumberFormat="1" applyFont="1" applyFill="1" applyBorder="1" applyAlignment="1" applyProtection="1">
      <alignment vertical="center" shrinkToFit="1"/>
      <protection locked="0"/>
    </xf>
    <xf numFmtId="12" fontId="10" fillId="6" borderId="2" xfId="0" applyNumberFormat="1" applyFont="1" applyFill="1" applyBorder="1" applyAlignment="1" applyProtection="1">
      <alignment horizontal="center" vertical="center"/>
      <protection locked="0"/>
    </xf>
    <xf numFmtId="179" fontId="10" fillId="4" borderId="0" xfId="0" applyNumberFormat="1" applyFont="1" applyFill="1" applyAlignment="1" applyProtection="1">
      <alignment horizontal="right" vertical="center" shrinkToFit="1"/>
      <protection locked="0"/>
    </xf>
    <xf numFmtId="179" fontId="10" fillId="0" borderId="0" xfId="0" applyNumberFormat="1" applyFont="1" applyAlignment="1" applyProtection="1">
      <alignment horizontal="left" vertical="center"/>
      <protection locked="0"/>
    </xf>
    <xf numFmtId="179" fontId="10" fillId="0" borderId="0" xfId="0" applyNumberFormat="1" applyFont="1" applyAlignment="1" applyProtection="1">
      <alignment horizontal="left" vertical="center" shrinkToFit="1"/>
      <protection locked="0"/>
    </xf>
    <xf numFmtId="179" fontId="10" fillId="0" borderId="15" xfId="0" applyNumberFormat="1" applyFont="1" applyBorder="1" applyAlignment="1">
      <alignment horizontal="left" vertical="center" shrinkToFit="1"/>
    </xf>
    <xf numFmtId="180" fontId="10" fillId="8" borderId="15" xfId="1" applyNumberFormat="1" applyFont="1" applyFill="1" applyBorder="1" applyAlignment="1" applyProtection="1">
      <alignment vertical="center"/>
    </xf>
    <xf numFmtId="179" fontId="10" fillId="2" borderId="14" xfId="1" applyNumberFormat="1" applyFont="1" applyFill="1" applyBorder="1" applyAlignment="1" applyProtection="1">
      <alignment horizontal="right" vertical="center" shrinkToFit="1"/>
      <protection locked="0"/>
    </xf>
    <xf numFmtId="179" fontId="10" fillId="10" borderId="2" xfId="1" applyNumberFormat="1" applyFont="1" applyFill="1" applyBorder="1" applyAlignment="1">
      <alignment horizontal="right" vertical="center" shrinkToFit="1"/>
    </xf>
    <xf numFmtId="179" fontId="10" fillId="11" borderId="2" xfId="1" applyNumberFormat="1" applyFont="1" applyFill="1" applyBorder="1" applyAlignment="1" applyProtection="1">
      <alignment horizontal="right" vertical="center" shrinkToFit="1"/>
      <protection locked="0"/>
    </xf>
    <xf numFmtId="0" fontId="0" fillId="0" borderId="3" xfId="2" applyFont="1" applyBorder="1" applyAlignment="1">
      <alignment horizontal="left" vertical="center" shrinkToFit="1"/>
    </xf>
    <xf numFmtId="0" fontId="4" fillId="0" borderId="0" xfId="0" applyFont="1" applyAlignment="1">
      <alignment horizontal="right" vertical="center" wrapText="1"/>
    </xf>
    <xf numFmtId="49" fontId="12" fillId="9" borderId="12" xfId="0" applyNumberFormat="1" applyFont="1" applyFill="1" applyBorder="1" applyProtection="1">
      <alignment vertical="center"/>
      <protection locked="0"/>
    </xf>
    <xf numFmtId="12" fontId="11" fillId="9" borderId="1" xfId="0" applyNumberFormat="1" applyFont="1" applyFill="1" applyBorder="1" applyAlignment="1" applyProtection="1">
      <alignment horizontal="center" vertical="center" shrinkToFit="1"/>
      <protection locked="0"/>
    </xf>
    <xf numFmtId="179" fontId="10" fillId="9" borderId="1" xfId="0" applyNumberFormat="1" applyFont="1" applyFill="1" applyBorder="1" applyAlignment="1">
      <alignment horizontal="right" vertical="center" shrinkToFit="1"/>
    </xf>
    <xf numFmtId="179" fontId="10" fillId="9" borderId="1" xfId="0" applyNumberFormat="1" applyFont="1" applyFill="1" applyBorder="1" applyAlignment="1" applyProtection="1">
      <alignment horizontal="right" vertical="center" shrinkToFit="1"/>
      <protection locked="0"/>
    </xf>
    <xf numFmtId="179" fontId="10" fillId="9" borderId="18" xfId="0" applyNumberFormat="1" applyFont="1" applyFill="1" applyBorder="1" applyAlignment="1" applyProtection="1">
      <alignment vertical="center" shrinkToFit="1"/>
      <protection locked="0"/>
    </xf>
    <xf numFmtId="179" fontId="10" fillId="9" borderId="19" xfId="0" applyNumberFormat="1" applyFont="1" applyFill="1" applyBorder="1" applyAlignment="1" applyProtection="1">
      <alignment vertical="center" shrinkToFit="1"/>
      <protection locked="0"/>
    </xf>
    <xf numFmtId="179" fontId="10" fillId="9" borderId="20" xfId="0" applyNumberFormat="1" applyFont="1" applyFill="1" applyBorder="1" applyAlignment="1" applyProtection="1">
      <alignment vertical="center" shrinkToFit="1"/>
      <protection locked="0"/>
    </xf>
    <xf numFmtId="49" fontId="10" fillId="9" borderId="5" xfId="0" applyNumberFormat="1" applyFont="1" applyFill="1" applyBorder="1" applyAlignment="1" applyProtection="1">
      <alignment horizontal="left" vertical="center" shrinkToFit="1"/>
      <protection locked="0"/>
    </xf>
    <xf numFmtId="12" fontId="10" fillId="9" borderId="2" xfId="0" applyNumberFormat="1" applyFont="1" applyFill="1" applyBorder="1" applyAlignment="1" applyProtection="1">
      <alignment horizontal="center" vertical="center" shrinkToFit="1"/>
      <protection locked="0"/>
    </xf>
    <xf numFmtId="179" fontId="10" fillId="9" borderId="2" xfId="1" applyNumberFormat="1" applyFont="1" applyFill="1" applyBorder="1" applyAlignment="1">
      <alignment horizontal="right" vertical="center" shrinkToFit="1"/>
    </xf>
    <xf numFmtId="179" fontId="10" fillId="9" borderId="2" xfId="1" applyNumberFormat="1" applyFont="1" applyFill="1" applyBorder="1" applyAlignment="1" applyProtection="1">
      <alignment horizontal="right" vertical="center" shrinkToFit="1"/>
      <protection locked="0"/>
    </xf>
    <xf numFmtId="179" fontId="10" fillId="9" borderId="14" xfId="0" applyNumberFormat="1" applyFont="1" applyFill="1" applyBorder="1" applyAlignment="1" applyProtection="1">
      <alignment horizontal="right" vertical="center" shrinkToFit="1"/>
      <protection locked="0"/>
    </xf>
    <xf numFmtId="179" fontId="10" fillId="9" borderId="0" xfId="0" applyNumberFormat="1" applyFont="1" applyFill="1" applyAlignment="1" applyProtection="1">
      <alignment horizontal="center" vertical="center" shrinkToFit="1"/>
      <protection locked="0"/>
    </xf>
    <xf numFmtId="179" fontId="10" fillId="9" borderId="0" xfId="0" applyNumberFormat="1" applyFont="1" applyFill="1" applyAlignment="1" applyProtection="1">
      <alignment horizontal="right" vertical="center" shrinkToFit="1"/>
      <protection locked="0"/>
    </xf>
    <xf numFmtId="179" fontId="10" fillId="9" borderId="15" xfId="0" applyNumberFormat="1" applyFont="1" applyFill="1" applyBorder="1" applyAlignment="1" applyProtection="1">
      <alignment horizontal="right" vertical="center" shrinkToFit="1"/>
      <protection locked="0"/>
    </xf>
    <xf numFmtId="179" fontId="10" fillId="9" borderId="0" xfId="1" applyNumberFormat="1" applyFont="1" applyFill="1" applyBorder="1" applyAlignment="1" applyProtection="1">
      <alignment horizontal="right" vertical="center" shrinkToFit="1"/>
      <protection locked="0"/>
    </xf>
    <xf numFmtId="179" fontId="10" fillId="9" borderId="15" xfId="1" applyNumberFormat="1" applyFont="1" applyFill="1" applyBorder="1" applyAlignment="1" applyProtection="1">
      <alignment horizontal="right" vertical="center" shrinkToFit="1"/>
    </xf>
    <xf numFmtId="49" fontId="10" fillId="9" borderId="11" xfId="0" applyNumberFormat="1" applyFont="1" applyFill="1" applyBorder="1" applyAlignment="1">
      <alignment horizontal="center" vertical="center" shrinkToFit="1"/>
    </xf>
    <xf numFmtId="12" fontId="11" fillId="9" borderId="13" xfId="0" applyNumberFormat="1" applyFont="1" applyFill="1" applyBorder="1" applyAlignment="1">
      <alignment horizontal="center" vertical="center" shrinkToFit="1"/>
    </xf>
    <xf numFmtId="179" fontId="10" fillId="9" borderId="13" xfId="1" applyNumberFormat="1" applyFont="1" applyFill="1" applyBorder="1" applyAlignment="1">
      <alignment horizontal="right" vertical="center" shrinkToFit="1"/>
    </xf>
    <xf numFmtId="179" fontId="10" fillId="9" borderId="13" xfId="1" applyNumberFormat="1" applyFont="1" applyFill="1" applyBorder="1" applyAlignment="1" applyProtection="1">
      <alignment horizontal="right" vertical="center" shrinkToFit="1"/>
      <protection locked="0"/>
    </xf>
    <xf numFmtId="179" fontId="10" fillId="9" borderId="16" xfId="0" applyNumberFormat="1" applyFont="1" applyFill="1" applyBorder="1" applyAlignment="1" applyProtection="1">
      <alignment vertical="center" shrinkToFit="1"/>
      <protection locked="0"/>
    </xf>
    <xf numFmtId="179" fontId="10" fillId="9" borderId="17" xfId="0" applyNumberFormat="1" applyFont="1" applyFill="1" applyBorder="1" applyAlignment="1" applyProtection="1">
      <alignment horizontal="right" vertical="center" shrinkToFit="1"/>
      <protection locked="0"/>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6" fillId="0" borderId="0" xfId="0" applyFont="1">
      <alignment vertical="center"/>
    </xf>
    <xf numFmtId="49" fontId="10" fillId="12" borderId="14" xfId="0" applyNumberFormat="1" applyFont="1" applyFill="1" applyBorder="1" applyProtection="1">
      <alignment vertical="center"/>
      <protection locked="0"/>
    </xf>
    <xf numFmtId="180" fontId="4" fillId="12" borderId="0" xfId="0" applyNumberFormat="1" applyFont="1" applyFill="1" applyAlignment="1">
      <alignment horizontal="left" vertical="center"/>
    </xf>
    <xf numFmtId="179" fontId="10" fillId="12" borderId="0" xfId="0" applyNumberFormat="1" applyFont="1" applyFill="1" applyAlignment="1" applyProtection="1">
      <alignment horizontal="left" vertical="center" shrinkToFit="1"/>
      <protection locked="0"/>
    </xf>
    <xf numFmtId="180" fontId="10" fillId="12" borderId="15" xfId="1" applyNumberFormat="1" applyFont="1" applyFill="1" applyBorder="1" applyAlignment="1" applyProtection="1">
      <alignment horizontal="left" vertical="center"/>
    </xf>
    <xf numFmtId="0" fontId="6" fillId="0" borderId="0" xfId="0" applyFont="1" applyAlignment="1" applyProtection="1">
      <alignment horizontal="left" vertical="center" shrinkToFit="1"/>
      <protection locked="0"/>
    </xf>
    <xf numFmtId="0" fontId="6" fillId="0" borderId="0" xfId="0" applyFont="1" applyAlignment="1">
      <alignment vertical="center" shrinkToFit="1"/>
    </xf>
    <xf numFmtId="0" fontId="8" fillId="0" borderId="0" xfId="0" applyFont="1" applyAlignment="1">
      <alignment horizontal="center" vertical="center"/>
    </xf>
    <xf numFmtId="0" fontId="8" fillId="0" borderId="0" xfId="0" applyFont="1" applyAlignment="1">
      <alignment horizontal="center" vertical="center" wrapText="1"/>
    </xf>
    <xf numFmtId="0" fontId="10" fillId="0" borderId="0" xfId="0" applyFont="1" applyAlignment="1">
      <alignment horizontal="center" vertical="center" wrapText="1"/>
    </xf>
    <xf numFmtId="179" fontId="10" fillId="0" borderId="0" xfId="0" applyNumberFormat="1" applyFont="1" applyAlignment="1">
      <alignment horizontal="left" vertical="center" shrinkToFit="1"/>
    </xf>
    <xf numFmtId="180" fontId="10" fillId="2" borderId="0" xfId="1" applyNumberFormat="1" applyFont="1" applyFill="1" applyBorder="1" applyAlignment="1" applyProtection="1">
      <alignment vertical="center"/>
    </xf>
    <xf numFmtId="182" fontId="10" fillId="13" borderId="38" xfId="1" applyNumberFormat="1" applyFont="1" applyFill="1" applyBorder="1" applyAlignment="1" applyProtection="1">
      <alignment vertical="center"/>
    </xf>
    <xf numFmtId="179" fontId="10" fillId="9" borderId="16" xfId="0" applyNumberFormat="1" applyFont="1" applyFill="1" applyBorder="1" applyAlignment="1" applyProtection="1">
      <alignment horizontal="right" vertical="center" shrinkToFit="1"/>
      <protection locked="0"/>
    </xf>
    <xf numFmtId="179" fontId="10" fillId="9" borderId="16" xfId="0" applyNumberFormat="1" applyFont="1" applyFill="1" applyBorder="1" applyAlignment="1" applyProtection="1">
      <alignment horizontal="center" vertical="center" shrinkToFit="1"/>
      <protection locked="0"/>
    </xf>
    <xf numFmtId="0" fontId="0" fillId="9" borderId="5" xfId="0" applyFill="1" applyBorder="1" applyAlignment="1">
      <alignment vertical="center" shrinkToFit="1"/>
    </xf>
    <xf numFmtId="0" fontId="0" fillId="9" borderId="2" xfId="0" applyFill="1" applyBorder="1" applyAlignment="1">
      <alignment vertical="center" shrinkToFit="1"/>
    </xf>
    <xf numFmtId="179" fontId="0" fillId="9" borderId="2" xfId="0" applyNumberFormat="1" applyFill="1" applyBorder="1" applyAlignment="1">
      <alignment horizontal="right" vertical="center" shrinkToFit="1"/>
    </xf>
    <xf numFmtId="179" fontId="0" fillId="9" borderId="0" xfId="0" applyNumberFormat="1" applyFill="1" applyAlignment="1">
      <alignment horizontal="right" vertical="center" shrinkToFit="1"/>
    </xf>
    <xf numFmtId="179" fontId="0" fillId="9" borderId="0" xfId="0" applyNumberFormat="1" applyFill="1" applyAlignment="1">
      <alignment horizontal="center" vertical="center" shrinkToFit="1"/>
    </xf>
    <xf numFmtId="179" fontId="0" fillId="9" borderId="15" xfId="0" applyNumberFormat="1" applyFill="1" applyBorder="1" applyAlignment="1">
      <alignment horizontal="right" vertical="center" shrinkToFit="1"/>
    </xf>
    <xf numFmtId="49" fontId="10" fillId="9" borderId="6" xfId="0" applyNumberFormat="1" applyFont="1" applyFill="1" applyBorder="1" applyAlignment="1" applyProtection="1">
      <alignment horizontal="center" vertical="center"/>
      <protection locked="0"/>
    </xf>
    <xf numFmtId="12" fontId="11" fillId="9" borderId="21" xfId="0" applyNumberFormat="1" applyFont="1" applyFill="1" applyBorder="1" applyAlignment="1">
      <alignment horizontal="center" vertical="center"/>
    </xf>
    <xf numFmtId="179" fontId="10" fillId="9" borderId="21" xfId="1" applyNumberFormat="1" applyFont="1" applyFill="1" applyBorder="1" applyAlignment="1">
      <alignment horizontal="right" vertical="center" shrinkToFit="1"/>
    </xf>
    <xf numFmtId="179" fontId="10" fillId="9" borderId="21" xfId="1" applyNumberFormat="1" applyFont="1" applyFill="1" applyBorder="1" applyAlignment="1" applyProtection="1">
      <alignment horizontal="right" vertical="center" shrinkToFit="1"/>
      <protection locked="0"/>
    </xf>
    <xf numFmtId="179" fontId="10" fillId="9" borderId="24" xfId="0" applyNumberFormat="1" applyFont="1" applyFill="1" applyBorder="1" applyAlignment="1" applyProtection="1">
      <alignment horizontal="right" vertical="center" shrinkToFit="1"/>
      <protection locked="0"/>
    </xf>
    <xf numFmtId="179" fontId="10" fillId="9" borderId="24" xfId="0" applyNumberFormat="1" applyFont="1" applyFill="1" applyBorder="1" applyAlignment="1" applyProtection="1">
      <alignment horizontal="center" vertical="center" shrinkToFit="1"/>
      <protection locked="0"/>
    </xf>
    <xf numFmtId="179" fontId="10" fillId="9" borderId="22" xfId="0" applyNumberFormat="1" applyFont="1" applyFill="1" applyBorder="1" applyAlignment="1" applyProtection="1">
      <alignment horizontal="right" vertical="center" shrinkToFit="1"/>
      <protection locked="0"/>
    </xf>
    <xf numFmtId="12" fontId="11" fillId="9" borderId="1" xfId="0" applyNumberFormat="1" applyFont="1" applyFill="1" applyBorder="1" applyAlignment="1" applyProtection="1">
      <alignment horizontal="center" vertical="center"/>
      <protection locked="0"/>
    </xf>
    <xf numFmtId="179" fontId="10" fillId="9" borderId="18" xfId="0" applyNumberFormat="1" applyFont="1" applyFill="1" applyBorder="1" applyAlignment="1" applyProtection="1">
      <alignment horizontal="right" vertical="center" shrinkToFit="1"/>
      <protection locked="0"/>
    </xf>
    <xf numFmtId="179" fontId="10" fillId="9" borderId="19" xfId="0" applyNumberFormat="1" applyFont="1" applyFill="1" applyBorder="1" applyAlignment="1" applyProtection="1">
      <alignment horizontal="center" vertical="center" shrinkToFit="1"/>
      <protection locked="0"/>
    </xf>
    <xf numFmtId="179" fontId="10" fillId="9" borderId="19" xfId="0" applyNumberFormat="1" applyFont="1" applyFill="1" applyBorder="1" applyAlignment="1" applyProtection="1">
      <alignment horizontal="right" vertical="center" shrinkToFit="1"/>
      <protection locked="0"/>
    </xf>
    <xf numFmtId="179" fontId="10" fillId="9" borderId="20" xfId="0" applyNumberFormat="1" applyFont="1" applyFill="1" applyBorder="1" applyAlignment="1" applyProtection="1">
      <alignment horizontal="right" vertical="center" shrinkToFit="1"/>
      <protection locked="0"/>
    </xf>
    <xf numFmtId="49" fontId="10" fillId="9" borderId="5" xfId="0" applyNumberFormat="1" applyFont="1" applyFill="1" applyBorder="1" applyAlignment="1" applyProtection="1">
      <alignment vertical="center" shrinkToFit="1"/>
      <protection locked="0"/>
    </xf>
    <xf numFmtId="179" fontId="10" fillId="9" borderId="0" xfId="0" applyNumberFormat="1" applyFont="1" applyFill="1" applyAlignment="1">
      <alignment horizontal="center" vertical="center" shrinkToFit="1"/>
    </xf>
    <xf numFmtId="12" fontId="11" fillId="9" borderId="2" xfId="0" applyNumberFormat="1" applyFont="1" applyFill="1" applyBorder="1" applyAlignment="1" applyProtection="1">
      <alignment horizontal="center" vertical="center" shrinkToFit="1"/>
      <protection locked="0"/>
    </xf>
    <xf numFmtId="179" fontId="10" fillId="9" borderId="2" xfId="0" applyNumberFormat="1" applyFont="1" applyFill="1" applyBorder="1" applyAlignment="1">
      <alignment horizontal="right" vertical="center" shrinkToFit="1"/>
    </xf>
    <xf numFmtId="179" fontId="10" fillId="9" borderId="2" xfId="0" applyNumberFormat="1" applyFont="1" applyFill="1" applyBorder="1" applyAlignment="1" applyProtection="1">
      <alignment horizontal="right" vertical="center" shrinkToFit="1"/>
      <protection locked="0"/>
    </xf>
    <xf numFmtId="179" fontId="10" fillId="9" borderId="22" xfId="1" applyNumberFormat="1" applyFont="1" applyFill="1" applyBorder="1" applyAlignment="1" applyProtection="1">
      <alignment horizontal="right" vertical="center" shrinkToFit="1"/>
      <protection locked="0"/>
    </xf>
    <xf numFmtId="180" fontId="10" fillId="2" borderId="0" xfId="1" applyNumberFormat="1" applyFont="1" applyFill="1" applyBorder="1" applyAlignment="1" applyProtection="1">
      <alignment horizontal="left" vertical="center"/>
    </xf>
    <xf numFmtId="180" fontId="4" fillId="2" borderId="0" xfId="1" applyNumberFormat="1" applyFont="1" applyFill="1" applyBorder="1" applyAlignment="1" applyProtection="1">
      <alignment horizontal="center" vertical="center"/>
    </xf>
    <xf numFmtId="0" fontId="0" fillId="0" borderId="0" xfId="2" quotePrefix="1" applyFont="1"/>
    <xf numFmtId="179" fontId="10" fillId="0" borderId="24" xfId="0" applyNumberFormat="1" applyFont="1" applyBorder="1" applyAlignment="1" applyProtection="1">
      <alignment vertical="center" shrinkToFit="1"/>
      <protection locked="0"/>
    </xf>
    <xf numFmtId="179" fontId="10" fillId="0" borderId="18" xfId="0" applyNumberFormat="1" applyFont="1" applyBorder="1" applyAlignment="1" applyProtection="1">
      <alignment vertical="center" shrinkToFit="1"/>
      <protection locked="0"/>
    </xf>
    <xf numFmtId="0" fontId="1" fillId="0" borderId="3" xfId="2" applyBorder="1"/>
    <xf numFmtId="0" fontId="0" fillId="0" borderId="0" xfId="2" applyFont="1" applyAlignment="1">
      <alignment horizontal="center"/>
    </xf>
    <xf numFmtId="0" fontId="1" fillId="0" borderId="3" xfId="2" applyBorder="1" applyAlignment="1">
      <alignment horizontal="center"/>
    </xf>
    <xf numFmtId="0" fontId="1" fillId="0" borderId="0" xfId="2" applyAlignment="1">
      <alignment horizontal="center"/>
    </xf>
    <xf numFmtId="0" fontId="0" fillId="0" borderId="3" xfId="2" applyFont="1" applyBorder="1" applyAlignment="1">
      <alignment vertical="center"/>
    </xf>
    <xf numFmtId="0" fontId="0" fillId="0" borderId="0" xfId="0" applyAlignment="1">
      <alignment horizontal="right" vertical="top"/>
    </xf>
    <xf numFmtId="0" fontId="0" fillId="0" borderId="0" xfId="0" applyAlignment="1">
      <alignment horizontal="right"/>
    </xf>
    <xf numFmtId="0" fontId="6" fillId="2" borderId="6" xfId="0" applyFont="1" applyFill="1" applyBorder="1" applyAlignment="1">
      <alignment horizontal="left" vertical="center" shrinkToFit="1"/>
    </xf>
    <xf numFmtId="0" fontId="6" fillId="2" borderId="24" xfId="0" applyFont="1" applyFill="1" applyBorder="1" applyAlignment="1">
      <alignment horizontal="left" vertical="center" shrinkToFit="1"/>
    </xf>
    <xf numFmtId="0" fontId="6" fillId="2" borderId="22" xfId="0" applyFont="1" applyFill="1" applyBorder="1" applyAlignment="1">
      <alignment horizontal="left" vertical="center" shrinkToFit="1"/>
    </xf>
    <xf numFmtId="177" fontId="3" fillId="5" borderId="6" xfId="0" applyNumberFormat="1" applyFont="1" applyFill="1" applyBorder="1" applyAlignment="1" applyProtection="1">
      <alignment horizontal="center" vertical="center" shrinkToFit="1"/>
      <protection locked="0"/>
    </xf>
    <xf numFmtId="177" fontId="3" fillId="5" borderId="22" xfId="0" applyNumberFormat="1" applyFont="1" applyFill="1" applyBorder="1" applyAlignment="1" applyProtection="1">
      <alignment horizontal="center" vertical="center" shrinkToFit="1"/>
      <protection locked="0"/>
    </xf>
    <xf numFmtId="0" fontId="6" fillId="0" borderId="0" xfId="0" applyFont="1" applyAlignment="1">
      <alignment horizontal="center" vertical="center"/>
    </xf>
    <xf numFmtId="0" fontId="6" fillId="0" borderId="3" xfId="0" applyFont="1" applyBorder="1" applyAlignment="1" applyProtection="1">
      <alignment horizontal="left" vertical="center" shrinkToFit="1"/>
      <protection locked="0"/>
    </xf>
    <xf numFmtId="0" fontId="6" fillId="0" borderId="6" xfId="0" applyFont="1" applyBorder="1" applyAlignment="1">
      <alignment horizontal="center" vertical="center" shrinkToFit="1"/>
    </xf>
    <xf numFmtId="0" fontId="6" fillId="0" borderId="22"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24" xfId="0" applyFont="1" applyBorder="1" applyAlignment="1">
      <alignment horizontal="center" vertical="center" shrinkToFit="1"/>
    </xf>
    <xf numFmtId="0" fontId="4" fillId="0" borderId="22" xfId="0" applyFont="1" applyBorder="1" applyAlignment="1">
      <alignment horizontal="center" vertical="center" shrinkToFit="1"/>
    </xf>
    <xf numFmtId="0" fontId="6" fillId="0" borderId="3" xfId="0" applyFont="1" applyBorder="1" applyAlignment="1">
      <alignment horizontal="center" vertical="center"/>
    </xf>
    <xf numFmtId="0" fontId="6" fillId="0" borderId="6" xfId="0" applyFont="1" applyBorder="1" applyAlignment="1">
      <alignment horizontal="center" vertical="center"/>
    </xf>
    <xf numFmtId="0" fontId="6" fillId="0" borderId="22" xfId="0" applyFont="1" applyBorder="1" applyAlignment="1">
      <alignment horizontal="center" vertical="center"/>
    </xf>
    <xf numFmtId="0" fontId="6" fillId="0" borderId="24" xfId="0" applyFont="1" applyBorder="1" applyAlignment="1">
      <alignment horizontal="center" vertical="center" shrinkToFit="1"/>
    </xf>
    <xf numFmtId="179" fontId="7" fillId="0" borderId="6" xfId="1" applyNumberFormat="1" applyFont="1" applyBorder="1" applyAlignment="1" applyProtection="1">
      <alignment horizontal="right" vertical="center" shrinkToFit="1"/>
    </xf>
    <xf numFmtId="179" fontId="7" fillId="0" borderId="22" xfId="1" applyNumberFormat="1" applyFont="1" applyBorder="1" applyAlignment="1" applyProtection="1">
      <alignment horizontal="right" vertical="center" shrinkToFit="1"/>
    </xf>
    <xf numFmtId="0" fontId="6" fillId="0" borderId="37" xfId="0" applyFont="1" applyBorder="1" applyAlignment="1">
      <alignment horizontal="center" vertical="center" shrinkToFit="1"/>
    </xf>
    <xf numFmtId="0" fontId="0" fillId="0" borderId="37" xfId="0" applyBorder="1" applyAlignment="1">
      <alignment horizontal="center" vertical="center" shrinkToFit="1"/>
    </xf>
    <xf numFmtId="0" fontId="6" fillId="0" borderId="24" xfId="0" applyFont="1" applyBorder="1" applyAlignment="1">
      <alignment horizontal="left" vertical="center" shrinkToFit="1"/>
    </xf>
    <xf numFmtId="0" fontId="8" fillId="2" borderId="3" xfId="0" applyFont="1" applyFill="1" applyBorder="1" applyAlignment="1">
      <alignment horizontal="center" vertical="center"/>
    </xf>
    <xf numFmtId="0" fontId="8" fillId="0" borderId="3" xfId="0" applyFont="1" applyBorder="1" applyAlignment="1">
      <alignment horizontal="center" vertical="center"/>
    </xf>
    <xf numFmtId="0" fontId="6" fillId="0" borderId="33" xfId="0" applyFont="1" applyBorder="1" applyAlignment="1">
      <alignment horizontal="center" vertical="center" shrinkToFit="1"/>
    </xf>
    <xf numFmtId="179" fontId="7" fillId="0" borderId="33" xfId="1" applyNumberFormat="1" applyFont="1" applyBorder="1" applyAlignment="1" applyProtection="1">
      <alignment horizontal="right" vertical="center" shrinkToFit="1"/>
    </xf>
    <xf numFmtId="179" fontId="7" fillId="0" borderId="34" xfId="1" applyNumberFormat="1" applyFont="1" applyBorder="1" applyAlignment="1">
      <alignment horizontal="right" vertical="center" shrinkToFit="1"/>
    </xf>
    <xf numFmtId="179" fontId="7" fillId="0" borderId="35" xfId="1" applyNumberFormat="1" applyFont="1" applyBorder="1" applyAlignment="1">
      <alignment horizontal="right" vertical="center" shrinkToFit="1"/>
    </xf>
    <xf numFmtId="179" fontId="7" fillId="0" borderId="36" xfId="1" applyNumberFormat="1" applyFont="1" applyBorder="1" applyAlignment="1">
      <alignment horizontal="right" vertical="center" shrinkToFit="1"/>
    </xf>
    <xf numFmtId="0" fontId="6" fillId="14" borderId="6" xfId="0" applyFont="1" applyFill="1" applyBorder="1" applyAlignment="1" applyProtection="1">
      <alignment vertical="center" shrinkToFit="1"/>
      <protection locked="0"/>
    </xf>
    <xf numFmtId="0" fontId="6" fillId="14" borderId="24" xfId="0" applyFont="1" applyFill="1" applyBorder="1" applyAlignment="1" applyProtection="1">
      <alignment vertical="center" shrinkToFit="1"/>
      <protection locked="0"/>
    </xf>
    <xf numFmtId="178" fontId="7" fillId="14" borderId="6" xfId="1" applyNumberFormat="1" applyFont="1" applyFill="1" applyBorder="1" applyAlignment="1" applyProtection="1">
      <alignment horizontal="right" vertical="center" shrinkToFit="1"/>
      <protection locked="0"/>
    </xf>
    <xf numFmtId="178" fontId="7" fillId="14" borderId="24" xfId="1" applyNumberFormat="1" applyFont="1" applyFill="1" applyBorder="1" applyAlignment="1" applyProtection="1">
      <alignment horizontal="right" vertical="center" shrinkToFit="1"/>
      <protection locked="0"/>
    </xf>
    <xf numFmtId="178" fontId="7" fillId="14" borderId="22" xfId="1" applyNumberFormat="1" applyFont="1" applyFill="1" applyBorder="1" applyAlignment="1" applyProtection="1">
      <alignment horizontal="right" vertical="center" shrinkToFit="1"/>
      <protection locked="0"/>
    </xf>
    <xf numFmtId="0" fontId="6" fillId="0" borderId="32" xfId="0" applyFont="1" applyBorder="1" applyAlignment="1">
      <alignment horizontal="center" vertical="center" shrinkToFit="1"/>
    </xf>
    <xf numFmtId="179" fontId="7" fillId="0" borderId="32" xfId="1" applyNumberFormat="1" applyFont="1" applyBorder="1" applyAlignment="1" applyProtection="1">
      <alignment horizontal="right" vertical="center" shrinkToFit="1"/>
    </xf>
    <xf numFmtId="0" fontId="6" fillId="0" borderId="4" xfId="0" applyFont="1" applyBorder="1" applyAlignment="1">
      <alignment horizontal="right" vertical="center"/>
    </xf>
    <xf numFmtId="0" fontId="0" fillId="0" borderId="4" xfId="0" applyBorder="1">
      <alignment vertical="center"/>
    </xf>
    <xf numFmtId="0" fontId="8" fillId="0" borderId="29"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26"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28"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8" fillId="2" borderId="31" xfId="0" applyFont="1" applyFill="1" applyBorder="1" applyAlignment="1">
      <alignment horizontal="center" vertical="center" wrapText="1"/>
    </xf>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8" xfId="0" applyFont="1" applyBorder="1" applyAlignment="1">
      <alignment horizontal="center" vertical="center" wrapText="1"/>
    </xf>
  </cellXfs>
  <cellStyles count="3">
    <cellStyle name="桁区切り" xfId="1" builtinId="6"/>
    <cellStyle name="標準" xfId="0" builtinId="0"/>
    <cellStyle name="標準 2" xfId="2" xr:uid="{00000000-0005-0000-0000-000002000000}"/>
  </cellStyles>
  <dxfs count="6">
    <dxf>
      <fill>
        <patternFill patternType="none">
          <bgColor auto="1"/>
        </patternFill>
      </fill>
    </dxf>
    <dxf>
      <fill>
        <patternFill patternType="none">
          <bgColor auto="1"/>
        </patternFill>
      </fill>
    </dxf>
    <dxf>
      <font>
        <b val="0"/>
        <i/>
      </font>
      <fill>
        <patternFill>
          <bgColor theme="0" tint="-0.14996795556505021"/>
        </patternFill>
      </fill>
    </dxf>
    <dxf>
      <font>
        <b val="0"/>
        <i/>
      </font>
      <fill>
        <patternFill>
          <bgColor theme="0" tint="-0.14996795556505021"/>
        </patternFill>
      </fill>
    </dxf>
    <dxf>
      <fill>
        <patternFill patternType="none">
          <bgColor auto="1"/>
        </patternFill>
      </fill>
    </dxf>
    <dxf>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10</xdr:col>
      <xdr:colOff>55578</xdr:colOff>
      <xdr:row>7</xdr:row>
      <xdr:rowOff>163708</xdr:rowOff>
    </xdr:from>
    <xdr:to>
      <xdr:col>11</xdr:col>
      <xdr:colOff>355787</xdr:colOff>
      <xdr:row>7</xdr:row>
      <xdr:rowOff>163708</xdr:rowOff>
    </xdr:to>
    <xdr:cxnSp macro="">
      <xdr:nvCxnSpPr>
        <xdr:cNvPr id="6" name="直線コネクタ 5">
          <a:extLst>
            <a:ext uri="{FF2B5EF4-FFF2-40B4-BE49-F238E27FC236}">
              <a16:creationId xmlns:a16="http://schemas.microsoft.com/office/drawing/2014/main" id="{00000000-0008-0000-0000-000006000000}"/>
            </a:ext>
          </a:extLst>
        </xdr:cNvPr>
        <xdr:cNvCxnSpPr/>
      </xdr:nvCxnSpPr>
      <xdr:spPr bwMode="auto">
        <a:xfrm flipH="1">
          <a:off x="4684728" y="1897258"/>
          <a:ext cx="424034" cy="0"/>
        </a:xfrm>
        <a:prstGeom prst="line">
          <a:avLst/>
        </a:prstGeom>
        <a:ln w="28575">
          <a:solidFill>
            <a:srgbClr val="0000FF"/>
          </a:solidFill>
          <a:headEnd type="arrow"/>
          <a:tailEnd type="none"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56029</xdr:colOff>
      <xdr:row>7</xdr:row>
      <xdr:rowOff>145676</xdr:rowOff>
    </xdr:from>
    <xdr:to>
      <xdr:col>6</xdr:col>
      <xdr:colOff>78441</xdr:colOff>
      <xdr:row>7</xdr:row>
      <xdr:rowOff>145676</xdr:rowOff>
    </xdr:to>
    <xdr:cxnSp macro="">
      <xdr:nvCxnSpPr>
        <xdr:cNvPr id="7" name="直線コネクタ 6">
          <a:extLst>
            <a:ext uri="{FF2B5EF4-FFF2-40B4-BE49-F238E27FC236}">
              <a16:creationId xmlns:a16="http://schemas.microsoft.com/office/drawing/2014/main" id="{00000000-0008-0000-0000-000007000000}"/>
            </a:ext>
          </a:extLst>
        </xdr:cNvPr>
        <xdr:cNvCxnSpPr/>
      </xdr:nvCxnSpPr>
      <xdr:spPr bwMode="auto">
        <a:xfrm flipH="1">
          <a:off x="2618254" y="1879226"/>
          <a:ext cx="1060637" cy="0"/>
        </a:xfrm>
        <a:prstGeom prst="line">
          <a:avLst/>
        </a:prstGeom>
        <a:ln w="28575">
          <a:solidFill>
            <a:srgbClr val="0000FF"/>
          </a:solidFill>
          <a:headEnd type="arrow"/>
          <a:tailEnd type="none"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347132</xdr:colOff>
      <xdr:row>2</xdr:row>
      <xdr:rowOff>50800</xdr:rowOff>
    </xdr:from>
    <xdr:to>
      <xdr:col>40</xdr:col>
      <xdr:colOff>516466</xdr:colOff>
      <xdr:row>3</xdr:row>
      <xdr:rowOff>67732</xdr:rowOff>
    </xdr:to>
    <xdr:grpSp>
      <xdr:nvGrpSpPr>
        <xdr:cNvPr id="4" name="グループ化 3">
          <a:extLst>
            <a:ext uri="{FF2B5EF4-FFF2-40B4-BE49-F238E27FC236}">
              <a16:creationId xmlns:a16="http://schemas.microsoft.com/office/drawing/2014/main" id="{1E0B4C3A-267D-424D-93EF-8FD92D85FD10}"/>
            </a:ext>
          </a:extLst>
        </xdr:cNvPr>
        <xdr:cNvGrpSpPr/>
      </xdr:nvGrpSpPr>
      <xdr:grpSpPr>
        <a:xfrm>
          <a:off x="11769724" y="597958"/>
          <a:ext cx="6039909" cy="292099"/>
          <a:chOff x="11497732" y="541867"/>
          <a:chExt cx="6002867" cy="287865"/>
        </a:xfrm>
      </xdr:grpSpPr>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11497732" y="541867"/>
            <a:ext cx="6002867" cy="287865"/>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該当するコードをプルダウンで選んでください。（要望書作成の手引き６ページ参照）</a:t>
            </a:r>
          </a:p>
        </xdr:txBody>
      </xdr:sp>
      <xdr:sp macro="" textlink="">
        <xdr:nvSpPr>
          <xdr:cNvPr id="14" name="角丸四角形 13">
            <a:extLst>
              <a:ext uri="{FF2B5EF4-FFF2-40B4-BE49-F238E27FC236}">
                <a16:creationId xmlns:a16="http://schemas.microsoft.com/office/drawing/2014/main" id="{00000000-0008-0000-0000-00000E000000}"/>
              </a:ext>
            </a:extLst>
          </xdr:cNvPr>
          <xdr:cNvSpPr/>
        </xdr:nvSpPr>
        <xdr:spPr>
          <a:xfrm>
            <a:off x="11592983" y="605367"/>
            <a:ext cx="433916" cy="127000"/>
          </a:xfrm>
          <a:prstGeom prst="roundRect">
            <a:avLst/>
          </a:prstGeom>
          <a:solidFill>
            <a:schemeClr val="accent6"/>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grpSp>
    <xdr:clientData/>
  </xdr:twoCellAnchor>
  <xdr:twoCellAnchor>
    <xdr:from>
      <xdr:col>31</xdr:col>
      <xdr:colOff>16934</xdr:colOff>
      <xdr:row>5</xdr:row>
      <xdr:rowOff>33867</xdr:rowOff>
    </xdr:from>
    <xdr:to>
      <xdr:col>40</xdr:col>
      <xdr:colOff>499534</xdr:colOff>
      <xdr:row>7</xdr:row>
      <xdr:rowOff>186267</xdr:rowOff>
    </xdr:to>
    <xdr:grpSp>
      <xdr:nvGrpSpPr>
        <xdr:cNvPr id="8" name="グループ化 7">
          <a:extLst>
            <a:ext uri="{FF2B5EF4-FFF2-40B4-BE49-F238E27FC236}">
              <a16:creationId xmlns:a16="http://schemas.microsoft.com/office/drawing/2014/main" id="{883B397D-85B3-4399-9037-9AA587100B1D}"/>
            </a:ext>
          </a:extLst>
        </xdr:cNvPr>
        <xdr:cNvGrpSpPr/>
      </xdr:nvGrpSpPr>
      <xdr:grpSpPr>
        <a:xfrm>
          <a:off x="11785601" y="1406525"/>
          <a:ext cx="6010275" cy="702734"/>
          <a:chOff x="11497733" y="1397000"/>
          <a:chExt cx="5969000" cy="694266"/>
        </a:xfrm>
      </xdr:grpSpPr>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11497733" y="1397000"/>
            <a:ext cx="5969000" cy="694266"/>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前年度に補助事業を行っている場合は同年４月１日付けで交付決定した補助金額を事業経費明細から転記してください。前年度実施していない場合は空欄としてください。　　</a:t>
            </a:r>
            <a:endParaRPr kumimoji="1" lang="en-US" altLang="ja-JP" sz="1100"/>
          </a:p>
          <a:p>
            <a:endParaRPr kumimoji="1" lang="ja-JP" altLang="en-US" sz="1100"/>
          </a:p>
        </xdr:txBody>
      </xdr:sp>
      <xdr:sp macro="" textlink="">
        <xdr:nvSpPr>
          <xdr:cNvPr id="19" name="角丸四角形 18">
            <a:extLst>
              <a:ext uri="{FF2B5EF4-FFF2-40B4-BE49-F238E27FC236}">
                <a16:creationId xmlns:a16="http://schemas.microsoft.com/office/drawing/2014/main" id="{00000000-0008-0000-0000-000013000000}"/>
              </a:ext>
            </a:extLst>
          </xdr:cNvPr>
          <xdr:cNvSpPr/>
        </xdr:nvSpPr>
        <xdr:spPr>
          <a:xfrm>
            <a:off x="11571817" y="1481666"/>
            <a:ext cx="433916" cy="127000"/>
          </a:xfrm>
          <a:prstGeom prst="roundRect">
            <a:avLst/>
          </a:prstGeom>
          <a:solidFill>
            <a:schemeClr val="accent3">
              <a:lumMod val="60000"/>
              <a:lumOff val="40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grpSp>
    <xdr:clientData/>
  </xdr:twoCellAnchor>
  <xdr:twoCellAnchor>
    <xdr:from>
      <xdr:col>31</xdr:col>
      <xdr:colOff>6349</xdr:colOff>
      <xdr:row>3</xdr:row>
      <xdr:rowOff>186267</xdr:rowOff>
    </xdr:from>
    <xdr:to>
      <xdr:col>40</xdr:col>
      <xdr:colOff>516467</xdr:colOff>
      <xdr:row>4</xdr:row>
      <xdr:rowOff>194734</xdr:rowOff>
    </xdr:to>
    <xdr:grpSp>
      <xdr:nvGrpSpPr>
        <xdr:cNvPr id="5" name="グループ化 4">
          <a:extLst>
            <a:ext uri="{FF2B5EF4-FFF2-40B4-BE49-F238E27FC236}">
              <a16:creationId xmlns:a16="http://schemas.microsoft.com/office/drawing/2014/main" id="{781E32AE-B96E-4E9A-BE92-F4EED31B815F}"/>
            </a:ext>
          </a:extLst>
        </xdr:cNvPr>
        <xdr:cNvGrpSpPr/>
      </xdr:nvGrpSpPr>
      <xdr:grpSpPr>
        <a:xfrm>
          <a:off x="11778191" y="1008592"/>
          <a:ext cx="6031443" cy="289984"/>
          <a:chOff x="11512548" y="1007534"/>
          <a:chExt cx="5996518" cy="279400"/>
        </a:xfrm>
      </xdr:grpSpPr>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1512548" y="1007534"/>
            <a:ext cx="5996518" cy="2794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法人名及び補助事業名を入力してください。</a:t>
            </a:r>
            <a:endParaRPr kumimoji="1" lang="en-US" altLang="ja-JP" sz="1100"/>
          </a:p>
          <a:p>
            <a:endParaRPr kumimoji="1" lang="en-US" altLang="ja-JP" sz="1100"/>
          </a:p>
          <a:p>
            <a:endParaRPr kumimoji="1" lang="ja-JP" altLang="en-US" sz="1100"/>
          </a:p>
        </xdr:txBody>
      </xdr:sp>
      <xdr:sp macro="" textlink="">
        <xdr:nvSpPr>
          <xdr:cNvPr id="20" name="角丸四角形 19">
            <a:extLst>
              <a:ext uri="{FF2B5EF4-FFF2-40B4-BE49-F238E27FC236}">
                <a16:creationId xmlns:a16="http://schemas.microsoft.com/office/drawing/2014/main" id="{00000000-0008-0000-0000-000014000000}"/>
              </a:ext>
            </a:extLst>
          </xdr:cNvPr>
          <xdr:cNvSpPr/>
        </xdr:nvSpPr>
        <xdr:spPr>
          <a:xfrm>
            <a:off x="11559117" y="1073150"/>
            <a:ext cx="433916" cy="127000"/>
          </a:xfrm>
          <a:prstGeom prst="roundRect">
            <a:avLst/>
          </a:prstGeom>
          <a:solidFill>
            <a:schemeClr val="bg1">
              <a:lumMod val="75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grpSp>
    <xdr:clientData/>
  </xdr:twoCellAnchor>
  <xdr:twoCellAnchor>
    <xdr:from>
      <xdr:col>31</xdr:col>
      <xdr:colOff>9525</xdr:colOff>
      <xdr:row>7</xdr:row>
      <xdr:rowOff>266699</xdr:rowOff>
    </xdr:from>
    <xdr:to>
      <xdr:col>40</xdr:col>
      <xdr:colOff>491067</xdr:colOff>
      <xdr:row>10</xdr:row>
      <xdr:rowOff>133349</xdr:rowOff>
    </xdr:to>
    <xdr:grpSp>
      <xdr:nvGrpSpPr>
        <xdr:cNvPr id="11" name="グループ化 10">
          <a:extLst>
            <a:ext uri="{FF2B5EF4-FFF2-40B4-BE49-F238E27FC236}">
              <a16:creationId xmlns:a16="http://schemas.microsoft.com/office/drawing/2014/main" id="{3A4AB9A0-8F5F-4071-B647-8064B883E769}"/>
            </a:ext>
          </a:extLst>
        </xdr:cNvPr>
        <xdr:cNvGrpSpPr/>
      </xdr:nvGrpSpPr>
      <xdr:grpSpPr>
        <a:xfrm>
          <a:off x="11775017" y="2192866"/>
          <a:ext cx="6006042" cy="692150"/>
          <a:chOff x="11507258" y="2163232"/>
          <a:chExt cx="5967942" cy="679450"/>
        </a:xfrm>
      </xdr:grpSpPr>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11507258" y="2163232"/>
            <a:ext cx="5967942" cy="67945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事業を簡潔に示す名称、又は事業項目名を入力してください。　　　　　　　　　　　　　　　　　　　　　　　　　　　　　　　</a:t>
            </a:r>
            <a:endParaRPr kumimoji="1" lang="en-US" altLang="ja-JP" sz="1100"/>
          </a:p>
          <a:p>
            <a:r>
              <a:rPr kumimoji="1" lang="ja-JP" altLang="en-US" sz="1100"/>
              <a:t>　　　　　費目（</a:t>
            </a:r>
            <a:r>
              <a:rPr kumimoji="1" lang="en-US" altLang="ja-JP" sz="1100"/>
              <a:t>A</a:t>
            </a:r>
            <a:r>
              <a:rPr kumimoji="1" lang="ja-JP" altLang="en-US" sz="1100"/>
              <a:t>）はプルダウンで旅費、物件費、事業費のいずれかを選んでください。</a:t>
            </a:r>
            <a:endParaRPr kumimoji="1" lang="en-US" altLang="ja-JP" sz="1100"/>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節（</a:t>
            </a:r>
            <a:r>
              <a:rPr kumimoji="1" lang="en-US" altLang="ja-JP" sz="1100">
                <a:solidFill>
                  <a:schemeClr val="dk1"/>
                </a:solidFill>
                <a:effectLst/>
                <a:latin typeface="+mn-lt"/>
                <a:ea typeface="+mn-ea"/>
                <a:cs typeface="+mn-cs"/>
              </a:rPr>
              <a:t>B</a:t>
            </a:r>
            <a:r>
              <a:rPr kumimoji="1" lang="ja-JP" altLang="ja-JP" sz="1100">
                <a:solidFill>
                  <a:schemeClr val="dk1"/>
                </a:solidFill>
                <a:effectLst/>
                <a:latin typeface="+mn-lt"/>
                <a:ea typeface="+mn-ea"/>
                <a:cs typeface="+mn-cs"/>
              </a:rPr>
              <a:t>）と補助率（</a:t>
            </a:r>
            <a:r>
              <a:rPr kumimoji="1" lang="en-US" altLang="ja-JP" sz="1100">
                <a:solidFill>
                  <a:schemeClr val="dk1"/>
                </a:solidFill>
                <a:effectLst/>
                <a:latin typeface="+mn-lt"/>
                <a:ea typeface="+mn-ea"/>
                <a:cs typeface="+mn-cs"/>
              </a:rPr>
              <a:t>C</a:t>
            </a:r>
            <a:r>
              <a:rPr kumimoji="1" lang="ja-JP" altLang="ja-JP" sz="1100">
                <a:solidFill>
                  <a:schemeClr val="dk1"/>
                </a:solidFill>
                <a:effectLst/>
                <a:latin typeface="+mn-lt"/>
                <a:ea typeface="+mn-ea"/>
                <a:cs typeface="+mn-cs"/>
              </a:rPr>
              <a:t>）をプルダウンで選んでください。</a:t>
            </a:r>
            <a:endParaRPr lang="ja-JP" altLang="ja-JP">
              <a:effectLst/>
            </a:endParaRPr>
          </a:p>
          <a:p>
            <a:endParaRPr kumimoji="1" lang="ja-JP" altLang="en-US" sz="1100"/>
          </a:p>
        </xdr:txBody>
      </xdr:sp>
      <xdr:sp macro="" textlink="">
        <xdr:nvSpPr>
          <xdr:cNvPr id="21" name="角丸四角形 20">
            <a:extLst>
              <a:ext uri="{FF2B5EF4-FFF2-40B4-BE49-F238E27FC236}">
                <a16:creationId xmlns:a16="http://schemas.microsoft.com/office/drawing/2014/main" id="{00000000-0008-0000-0000-000015000000}"/>
              </a:ext>
            </a:extLst>
          </xdr:cNvPr>
          <xdr:cNvSpPr/>
        </xdr:nvSpPr>
        <xdr:spPr>
          <a:xfrm>
            <a:off x="11612033" y="2407709"/>
            <a:ext cx="433916" cy="121708"/>
          </a:xfrm>
          <a:prstGeom prst="roundRect">
            <a:avLst/>
          </a:prstGeom>
          <a:solidFill>
            <a:srgbClr val="FFFF00"/>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sp macro="" textlink="">
        <xdr:nvSpPr>
          <xdr:cNvPr id="27" name="角丸四角形 26">
            <a:extLst>
              <a:ext uri="{FF2B5EF4-FFF2-40B4-BE49-F238E27FC236}">
                <a16:creationId xmlns:a16="http://schemas.microsoft.com/office/drawing/2014/main" id="{00000000-0008-0000-0000-00001B000000}"/>
              </a:ext>
            </a:extLst>
          </xdr:cNvPr>
          <xdr:cNvSpPr/>
        </xdr:nvSpPr>
        <xdr:spPr>
          <a:xfrm>
            <a:off x="11602508" y="2609850"/>
            <a:ext cx="433916" cy="121708"/>
          </a:xfrm>
          <a:prstGeom prst="roundRect">
            <a:avLst/>
          </a:prstGeom>
          <a:solidFill>
            <a:schemeClr val="accent4">
              <a:lumMod val="60000"/>
              <a:lumOff val="40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grpSp>
    <xdr:clientData/>
  </xdr:twoCellAnchor>
  <xdr:twoCellAnchor>
    <xdr:from>
      <xdr:col>30</xdr:col>
      <xdr:colOff>344167</xdr:colOff>
      <xdr:row>14</xdr:row>
      <xdr:rowOff>227541</xdr:rowOff>
    </xdr:from>
    <xdr:to>
      <xdr:col>40</xdr:col>
      <xdr:colOff>482599</xdr:colOff>
      <xdr:row>17</xdr:row>
      <xdr:rowOff>101600</xdr:rowOff>
    </xdr:to>
    <xdr:grpSp>
      <xdr:nvGrpSpPr>
        <xdr:cNvPr id="15" name="グループ化 14">
          <a:extLst>
            <a:ext uri="{FF2B5EF4-FFF2-40B4-BE49-F238E27FC236}">
              <a16:creationId xmlns:a16="http://schemas.microsoft.com/office/drawing/2014/main" id="{B1209541-5A61-4BB5-B411-E893809EBA9C}"/>
            </a:ext>
          </a:extLst>
        </xdr:cNvPr>
        <xdr:cNvGrpSpPr/>
      </xdr:nvGrpSpPr>
      <xdr:grpSpPr>
        <a:xfrm>
          <a:off x="11763584" y="3931708"/>
          <a:ext cx="6015357" cy="702734"/>
          <a:chOff x="11494767" y="3876674"/>
          <a:chExt cx="5971965" cy="686859"/>
        </a:xfrm>
      </xdr:grpSpPr>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1494767" y="3876674"/>
            <a:ext cx="5971965" cy="686859"/>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節の合計の値の千円未満を四捨五入し、　　　　　補助対象経費（</a:t>
            </a:r>
            <a:r>
              <a:rPr kumimoji="1" lang="en-US" altLang="ja-JP" sz="1100"/>
              <a:t>F</a:t>
            </a:r>
            <a:r>
              <a:rPr kumimoji="1" lang="ja-JP" altLang="en-US" sz="1100"/>
              <a:t>）に入力してください。入力すると</a:t>
            </a:r>
            <a:endParaRPr kumimoji="1" lang="en-US" altLang="ja-JP" sz="1100"/>
          </a:p>
          <a:p>
            <a:r>
              <a:rPr kumimoji="1" lang="ja-JP" altLang="en-US" sz="1100"/>
              <a:t>　　　　　　補助金（</a:t>
            </a:r>
            <a:r>
              <a:rPr kumimoji="1" lang="en-US" altLang="ja-JP" sz="1100"/>
              <a:t>D</a:t>
            </a:r>
            <a:r>
              <a:rPr kumimoji="1" lang="ja-JP" altLang="en-US" sz="1100"/>
              <a:t>）及び自己負担金（</a:t>
            </a:r>
            <a:r>
              <a:rPr kumimoji="1" lang="en-US" altLang="ja-JP" sz="1100"/>
              <a:t>E</a:t>
            </a:r>
            <a:r>
              <a:rPr kumimoji="1" lang="ja-JP" altLang="en-US" sz="1100"/>
              <a:t>）が自動で算出されます。以下同様の作業ですべての費目、節目について２段書き１セットとして記入し、総合計（</a:t>
            </a:r>
            <a:r>
              <a:rPr kumimoji="1" lang="en-US" altLang="ja-JP" sz="1100"/>
              <a:t>I</a:t>
            </a:r>
            <a:r>
              <a:rPr kumimoji="1" lang="ja-JP" altLang="en-US" sz="1100"/>
              <a:t>）を算出してください。</a:t>
            </a:r>
          </a:p>
        </xdr:txBody>
      </xdr:sp>
      <xdr:sp macro="" textlink="">
        <xdr:nvSpPr>
          <xdr:cNvPr id="26" name="角丸四角形 25">
            <a:extLst>
              <a:ext uri="{FF2B5EF4-FFF2-40B4-BE49-F238E27FC236}">
                <a16:creationId xmlns:a16="http://schemas.microsoft.com/office/drawing/2014/main" id="{00000000-0008-0000-0000-00001A000000}"/>
              </a:ext>
            </a:extLst>
          </xdr:cNvPr>
          <xdr:cNvSpPr/>
        </xdr:nvSpPr>
        <xdr:spPr>
          <a:xfrm>
            <a:off x="14011272" y="3929590"/>
            <a:ext cx="355598" cy="125941"/>
          </a:xfrm>
          <a:prstGeom prst="roundRect">
            <a:avLst/>
          </a:prstGeom>
          <a:solidFill>
            <a:schemeClr val="accent6">
              <a:lumMod val="60000"/>
              <a:lumOff val="40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sp macro="" textlink="">
        <xdr:nvSpPr>
          <xdr:cNvPr id="28" name="角丸四角形 27">
            <a:extLst>
              <a:ext uri="{FF2B5EF4-FFF2-40B4-BE49-F238E27FC236}">
                <a16:creationId xmlns:a16="http://schemas.microsoft.com/office/drawing/2014/main" id="{00000000-0008-0000-0000-00001C000000}"/>
              </a:ext>
            </a:extLst>
          </xdr:cNvPr>
          <xdr:cNvSpPr/>
        </xdr:nvSpPr>
        <xdr:spPr>
          <a:xfrm>
            <a:off x="11656481" y="4134906"/>
            <a:ext cx="357716" cy="122768"/>
          </a:xfrm>
          <a:prstGeom prst="roundRect">
            <a:avLst/>
          </a:prstGeom>
          <a:solidFill>
            <a:schemeClr val="accent5">
              <a:lumMod val="40000"/>
              <a:lumOff val="60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grpSp>
    <xdr:clientData/>
  </xdr:twoCellAnchor>
  <xdr:twoCellAnchor>
    <xdr:from>
      <xdr:col>31</xdr:col>
      <xdr:colOff>16933</xdr:colOff>
      <xdr:row>18</xdr:row>
      <xdr:rowOff>42332</xdr:rowOff>
    </xdr:from>
    <xdr:to>
      <xdr:col>40</xdr:col>
      <xdr:colOff>499534</xdr:colOff>
      <xdr:row>19</xdr:row>
      <xdr:rowOff>67732</xdr:rowOff>
    </xdr:to>
    <xdr:sp macro="" textlink="">
      <xdr:nvSpPr>
        <xdr:cNvPr id="30" name="テキスト ボックス 29">
          <a:extLst>
            <a:ext uri="{FF2B5EF4-FFF2-40B4-BE49-F238E27FC236}">
              <a16:creationId xmlns:a16="http://schemas.microsoft.com/office/drawing/2014/main" id="{00000000-0008-0000-0000-00001E000000}"/>
            </a:ext>
          </a:extLst>
        </xdr:cNvPr>
        <xdr:cNvSpPr txBox="1"/>
      </xdr:nvSpPr>
      <xdr:spPr>
        <a:xfrm>
          <a:off x="11514666" y="4775199"/>
          <a:ext cx="5969001" cy="296333"/>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総</a:t>
          </a:r>
          <a:r>
            <a:rPr kumimoji="1" lang="ja-JP" altLang="ja-JP" sz="1100">
              <a:solidFill>
                <a:schemeClr val="dk1"/>
              </a:solidFill>
              <a:effectLst/>
              <a:latin typeface="+mn-lt"/>
              <a:ea typeface="+mn-ea"/>
              <a:cs typeface="+mn-cs"/>
            </a:rPr>
            <a:t>合計（</a:t>
          </a:r>
          <a:r>
            <a:rPr kumimoji="1" lang="en-US" altLang="ja-JP" sz="1100">
              <a:solidFill>
                <a:schemeClr val="dk1"/>
              </a:solidFill>
              <a:effectLst/>
              <a:latin typeface="+mn-lt"/>
              <a:ea typeface="+mn-ea"/>
              <a:cs typeface="+mn-cs"/>
            </a:rPr>
            <a:t>I</a:t>
          </a:r>
          <a:r>
            <a:rPr kumimoji="1" lang="ja-JP" altLang="ja-JP" sz="1100">
              <a:solidFill>
                <a:schemeClr val="dk1"/>
              </a:solidFill>
              <a:effectLst/>
              <a:latin typeface="+mn-lt"/>
              <a:ea typeface="+mn-ea"/>
              <a:cs typeface="+mn-cs"/>
            </a:rPr>
            <a:t>）で算出された値</a:t>
          </a:r>
          <a:r>
            <a:rPr kumimoji="1" lang="ja-JP" altLang="en-US" sz="1100">
              <a:solidFill>
                <a:schemeClr val="dk1"/>
              </a:solidFill>
              <a:effectLst/>
              <a:latin typeface="+mn-lt"/>
              <a:ea typeface="+mn-ea"/>
              <a:cs typeface="+mn-cs"/>
            </a:rPr>
            <a:t>は</a:t>
          </a:r>
          <a:r>
            <a:rPr kumimoji="1" lang="ja-JP" altLang="ja-JP" sz="1100">
              <a:solidFill>
                <a:schemeClr val="dk1"/>
              </a:solidFill>
              <a:effectLst/>
              <a:latin typeface="+mn-lt"/>
              <a:ea typeface="+mn-ea"/>
              <a:cs typeface="+mn-cs"/>
            </a:rPr>
            <a:t>１．収入の部</a:t>
          </a:r>
          <a:r>
            <a:rPr kumimoji="1" lang="ja-JP" altLang="en-US" sz="1100">
              <a:solidFill>
                <a:schemeClr val="dk1"/>
              </a:solidFill>
              <a:effectLst/>
              <a:latin typeface="+mn-lt"/>
              <a:ea typeface="+mn-ea"/>
              <a:cs typeface="+mn-cs"/>
            </a:rPr>
            <a:t>の予算額</a:t>
          </a:r>
          <a:r>
            <a:rPr kumimoji="1" lang="ja-JP" altLang="ja-JP" sz="1100">
              <a:solidFill>
                <a:schemeClr val="dk1"/>
              </a:solidFill>
              <a:effectLst/>
              <a:latin typeface="+mn-lt"/>
              <a:ea typeface="+mn-ea"/>
              <a:cs typeface="+mn-cs"/>
            </a:rPr>
            <a:t>へ自動で反映されます。</a:t>
          </a:r>
          <a:endParaRPr lang="ja-JP" altLang="ja-JP">
            <a:effectLst/>
          </a:endParaRPr>
        </a:p>
      </xdr:txBody>
    </xdr:sp>
    <xdr:clientData/>
  </xdr:twoCellAnchor>
  <xdr:twoCellAnchor>
    <xdr:from>
      <xdr:col>31</xdr:col>
      <xdr:colOff>20320</xdr:colOff>
      <xdr:row>10</xdr:row>
      <xdr:rowOff>212723</xdr:rowOff>
    </xdr:from>
    <xdr:to>
      <xdr:col>40</xdr:col>
      <xdr:colOff>482600</xdr:colOff>
      <xdr:row>14</xdr:row>
      <xdr:rowOff>118532</xdr:rowOff>
    </xdr:to>
    <xdr:grpSp>
      <xdr:nvGrpSpPr>
        <xdr:cNvPr id="12" name="グループ化 11">
          <a:extLst>
            <a:ext uri="{FF2B5EF4-FFF2-40B4-BE49-F238E27FC236}">
              <a16:creationId xmlns:a16="http://schemas.microsoft.com/office/drawing/2014/main" id="{86FD4EF1-F9F6-410D-B5E8-B21806E49BD4}"/>
            </a:ext>
          </a:extLst>
        </xdr:cNvPr>
        <xdr:cNvGrpSpPr/>
      </xdr:nvGrpSpPr>
      <xdr:grpSpPr>
        <a:xfrm>
          <a:off x="11788987" y="2964390"/>
          <a:ext cx="5989955" cy="861484"/>
          <a:chOff x="11492653" y="2930523"/>
          <a:chExt cx="5948680" cy="845609"/>
        </a:xfrm>
      </xdr:grpSpPr>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11492653" y="2930523"/>
            <a:ext cx="5948680" cy="845609"/>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上段には支出内容、　　　　　 下段には金額、回数、人数、数量等の算出根拠を入力してください。</a:t>
            </a:r>
            <a:endParaRPr kumimoji="1" lang="en-US" altLang="ja-JP" sz="1100"/>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t>入力すると　　　　　　合計が自動で算出されます。</a:t>
            </a:r>
            <a:r>
              <a:rPr kumimoji="1" lang="ja-JP" altLang="ja-JP" sz="1100">
                <a:solidFill>
                  <a:schemeClr val="dk1"/>
                </a:solidFill>
                <a:effectLst/>
                <a:latin typeface="+mn-lt"/>
                <a:ea typeface="+mn-ea"/>
                <a:cs typeface="+mn-cs"/>
              </a:rPr>
              <a:t>以下同様</a:t>
            </a:r>
            <a:r>
              <a:rPr kumimoji="1" lang="ja-JP" altLang="en-US" sz="1100">
                <a:solidFill>
                  <a:schemeClr val="dk1"/>
                </a:solidFill>
                <a:effectLst/>
                <a:latin typeface="+mn-lt"/>
                <a:ea typeface="+mn-ea"/>
                <a:cs typeface="+mn-cs"/>
              </a:rPr>
              <a:t>に２段書き１セットとし、</a:t>
            </a:r>
            <a:r>
              <a:rPr kumimoji="1" lang="ja-JP" altLang="ja-JP" sz="1100">
                <a:solidFill>
                  <a:schemeClr val="dk1"/>
                </a:solidFill>
                <a:effectLst/>
                <a:latin typeface="+mn-lt"/>
                <a:ea typeface="+mn-ea"/>
                <a:cs typeface="+mn-cs"/>
              </a:rPr>
              <a:t>節の合計金額を算出してください。</a:t>
            </a:r>
            <a:endParaRPr lang="ja-JP" altLang="ja-JP">
              <a:effectLst/>
            </a:endParaRPr>
          </a:p>
          <a:p>
            <a:endParaRPr kumimoji="1" lang="ja-JP" altLang="en-US" sz="1100"/>
          </a:p>
        </xdr:txBody>
      </xdr:sp>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11589808" y="3017307"/>
            <a:ext cx="433916" cy="121708"/>
          </a:xfrm>
          <a:prstGeom prst="roundRect">
            <a:avLst/>
          </a:prstGeom>
          <a:solidFill>
            <a:schemeClr val="accent3">
              <a:lumMod val="40000"/>
              <a:lumOff val="60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sp macro="" textlink="">
        <xdr:nvSpPr>
          <xdr:cNvPr id="25" name="角丸四角形 24">
            <a:extLst>
              <a:ext uri="{FF2B5EF4-FFF2-40B4-BE49-F238E27FC236}">
                <a16:creationId xmlns:a16="http://schemas.microsoft.com/office/drawing/2014/main" id="{00000000-0008-0000-0000-000019000000}"/>
              </a:ext>
            </a:extLst>
          </xdr:cNvPr>
          <xdr:cNvSpPr/>
        </xdr:nvSpPr>
        <xdr:spPr>
          <a:xfrm>
            <a:off x="12308415" y="3360209"/>
            <a:ext cx="433916" cy="115358"/>
          </a:xfrm>
          <a:prstGeom prst="roundRect">
            <a:avLst/>
          </a:prstGeom>
          <a:solidFill>
            <a:schemeClr val="accent2">
              <a:lumMod val="40000"/>
              <a:lumOff val="60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sp macro="" textlink="">
        <xdr:nvSpPr>
          <xdr:cNvPr id="23" name="角丸四角形 22">
            <a:extLst>
              <a:ext uri="{FF2B5EF4-FFF2-40B4-BE49-F238E27FC236}">
                <a16:creationId xmlns:a16="http://schemas.microsoft.com/office/drawing/2014/main" id="{00000000-0008-0000-0000-000017000000}"/>
              </a:ext>
            </a:extLst>
          </xdr:cNvPr>
          <xdr:cNvSpPr/>
        </xdr:nvSpPr>
        <xdr:spPr>
          <a:xfrm>
            <a:off x="13354049" y="3016249"/>
            <a:ext cx="357716" cy="121708"/>
          </a:xfrm>
          <a:prstGeom prst="roundRect">
            <a:avLst/>
          </a:prstGeom>
          <a:solidFill>
            <a:schemeClr val="bg2">
              <a:lumMod val="75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grpSp>
    <xdr:clientData/>
  </xdr:twoCellAnchor>
  <xdr:twoCellAnchor>
    <xdr:from>
      <xdr:col>28</xdr:col>
      <xdr:colOff>21168</xdr:colOff>
      <xdr:row>17</xdr:row>
      <xdr:rowOff>63499</xdr:rowOff>
    </xdr:from>
    <xdr:to>
      <xdr:col>28</xdr:col>
      <xdr:colOff>190500</xdr:colOff>
      <xdr:row>19</xdr:row>
      <xdr:rowOff>179916</xdr:rowOff>
    </xdr:to>
    <xdr:sp macro="" textlink="">
      <xdr:nvSpPr>
        <xdr:cNvPr id="3" name="右中かっこ 2">
          <a:extLst>
            <a:ext uri="{FF2B5EF4-FFF2-40B4-BE49-F238E27FC236}">
              <a16:creationId xmlns:a16="http://schemas.microsoft.com/office/drawing/2014/main" id="{00000000-0008-0000-0000-000003000000}"/>
            </a:ext>
          </a:extLst>
        </xdr:cNvPr>
        <xdr:cNvSpPr/>
      </xdr:nvSpPr>
      <xdr:spPr>
        <a:xfrm>
          <a:off x="11546418" y="4593166"/>
          <a:ext cx="169332" cy="666750"/>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31</xdr:col>
      <xdr:colOff>16933</xdr:colOff>
      <xdr:row>19</xdr:row>
      <xdr:rowOff>262467</xdr:rowOff>
    </xdr:from>
    <xdr:to>
      <xdr:col>40</xdr:col>
      <xdr:colOff>499534</xdr:colOff>
      <xdr:row>21</xdr:row>
      <xdr:rowOff>228599</xdr:rowOff>
    </xdr:to>
    <xdr:grpSp>
      <xdr:nvGrpSpPr>
        <xdr:cNvPr id="22" name="グループ化 21">
          <a:extLst>
            <a:ext uri="{FF2B5EF4-FFF2-40B4-BE49-F238E27FC236}">
              <a16:creationId xmlns:a16="http://schemas.microsoft.com/office/drawing/2014/main" id="{CEF5EEDC-DEC8-469B-89A0-5D2C1924C4B3}"/>
            </a:ext>
          </a:extLst>
        </xdr:cNvPr>
        <xdr:cNvGrpSpPr/>
      </xdr:nvGrpSpPr>
      <xdr:grpSpPr>
        <a:xfrm>
          <a:off x="11785600" y="5339292"/>
          <a:ext cx="6010276" cy="519640"/>
          <a:chOff x="11514666" y="5274733"/>
          <a:chExt cx="5969001" cy="507999"/>
        </a:xfrm>
      </xdr:grpSpPr>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11514666" y="5274733"/>
            <a:ext cx="5969001" cy="507999"/>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自己負担金の調達方法、金額を入力してください。</a:t>
            </a:r>
            <a:endParaRPr kumimoji="1" lang="en-US" altLang="ja-JP" sz="1100"/>
          </a:p>
          <a:p>
            <a:r>
              <a:rPr kumimoji="1" lang="ja-JP" altLang="ja-JP" sz="1100" b="1">
                <a:solidFill>
                  <a:schemeClr val="dk1"/>
                </a:solidFill>
                <a:effectLst/>
                <a:latin typeface="+mn-lt"/>
                <a:ea typeface="+mn-ea"/>
                <a:cs typeface="+mn-cs"/>
              </a:rPr>
              <a:t>入力が終わると</a:t>
            </a:r>
            <a:r>
              <a:rPr kumimoji="1" lang="ja-JP" altLang="en-US" sz="1100" b="1">
                <a:solidFill>
                  <a:schemeClr val="dk1"/>
                </a:solidFill>
                <a:effectLst/>
                <a:latin typeface="+mn-lt"/>
                <a:ea typeface="+mn-ea"/>
                <a:cs typeface="+mn-cs"/>
              </a:rPr>
              <a:t>すべての</a:t>
            </a:r>
            <a:r>
              <a:rPr kumimoji="1" lang="ja-JP" altLang="ja-JP" sz="1100" b="1">
                <a:solidFill>
                  <a:schemeClr val="dk1"/>
                </a:solidFill>
                <a:effectLst/>
                <a:latin typeface="+mn-lt"/>
                <a:ea typeface="+mn-ea"/>
                <a:cs typeface="+mn-cs"/>
              </a:rPr>
              <a:t>セルが白色に変わります。</a:t>
            </a:r>
            <a:endParaRPr kumimoji="1" lang="ja-JP" altLang="en-US" sz="1100" b="1"/>
          </a:p>
        </xdr:txBody>
      </xdr:sp>
      <xdr:sp macro="" textlink="">
        <xdr:nvSpPr>
          <xdr:cNvPr id="31" name="角丸四角形 30">
            <a:extLst>
              <a:ext uri="{FF2B5EF4-FFF2-40B4-BE49-F238E27FC236}">
                <a16:creationId xmlns:a16="http://schemas.microsoft.com/office/drawing/2014/main" id="{00000000-0008-0000-0000-00001F000000}"/>
              </a:ext>
            </a:extLst>
          </xdr:cNvPr>
          <xdr:cNvSpPr/>
        </xdr:nvSpPr>
        <xdr:spPr>
          <a:xfrm>
            <a:off x="11628966" y="5334000"/>
            <a:ext cx="436033" cy="127000"/>
          </a:xfrm>
          <a:prstGeom prst="roundRect">
            <a:avLst/>
          </a:prstGeom>
          <a:solidFill>
            <a:srgbClr val="00B050"/>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55578</xdr:colOff>
      <xdr:row>7</xdr:row>
      <xdr:rowOff>163708</xdr:rowOff>
    </xdr:from>
    <xdr:to>
      <xdr:col>11</xdr:col>
      <xdr:colOff>355787</xdr:colOff>
      <xdr:row>7</xdr:row>
      <xdr:rowOff>163708</xdr:rowOff>
    </xdr:to>
    <xdr:cxnSp macro="">
      <xdr:nvCxnSpPr>
        <xdr:cNvPr id="2" name="直線コネクタ 1">
          <a:extLst>
            <a:ext uri="{FF2B5EF4-FFF2-40B4-BE49-F238E27FC236}">
              <a16:creationId xmlns:a16="http://schemas.microsoft.com/office/drawing/2014/main" id="{00000000-0008-0000-0100-000002000000}"/>
            </a:ext>
          </a:extLst>
        </xdr:cNvPr>
        <xdr:cNvCxnSpPr/>
      </xdr:nvCxnSpPr>
      <xdr:spPr bwMode="auto">
        <a:xfrm flipH="1">
          <a:off x="4656153" y="1992508"/>
          <a:ext cx="414509" cy="0"/>
        </a:xfrm>
        <a:prstGeom prst="line">
          <a:avLst/>
        </a:prstGeom>
        <a:ln w="28575">
          <a:solidFill>
            <a:srgbClr val="0000FF"/>
          </a:solidFill>
          <a:headEnd type="arrow"/>
          <a:tailEnd type="none"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56029</xdr:colOff>
      <xdr:row>7</xdr:row>
      <xdr:rowOff>145676</xdr:rowOff>
    </xdr:from>
    <xdr:to>
      <xdr:col>6</xdr:col>
      <xdr:colOff>78441</xdr:colOff>
      <xdr:row>7</xdr:row>
      <xdr:rowOff>145676</xdr:rowOff>
    </xdr:to>
    <xdr:cxnSp macro="">
      <xdr:nvCxnSpPr>
        <xdr:cNvPr id="3" name="直線コネクタ 2">
          <a:extLst>
            <a:ext uri="{FF2B5EF4-FFF2-40B4-BE49-F238E27FC236}">
              <a16:creationId xmlns:a16="http://schemas.microsoft.com/office/drawing/2014/main" id="{00000000-0008-0000-0100-000003000000}"/>
            </a:ext>
          </a:extLst>
        </xdr:cNvPr>
        <xdr:cNvCxnSpPr/>
      </xdr:nvCxnSpPr>
      <xdr:spPr bwMode="auto">
        <a:xfrm flipH="1">
          <a:off x="2618254" y="1974476"/>
          <a:ext cx="1051112" cy="0"/>
        </a:xfrm>
        <a:prstGeom prst="line">
          <a:avLst/>
        </a:prstGeom>
        <a:ln w="28575">
          <a:solidFill>
            <a:srgbClr val="0000FF"/>
          </a:solidFill>
          <a:headEnd type="arrow"/>
          <a:tailEnd type="none"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55578</xdr:colOff>
      <xdr:row>7</xdr:row>
      <xdr:rowOff>163708</xdr:rowOff>
    </xdr:from>
    <xdr:to>
      <xdr:col>11</xdr:col>
      <xdr:colOff>355787</xdr:colOff>
      <xdr:row>7</xdr:row>
      <xdr:rowOff>163708</xdr:rowOff>
    </xdr:to>
    <xdr:cxnSp macro="">
      <xdr:nvCxnSpPr>
        <xdr:cNvPr id="4" name="直線コネクタ 3">
          <a:extLst>
            <a:ext uri="{FF2B5EF4-FFF2-40B4-BE49-F238E27FC236}">
              <a16:creationId xmlns:a16="http://schemas.microsoft.com/office/drawing/2014/main" id="{00000000-0008-0000-0100-000004000000}"/>
            </a:ext>
          </a:extLst>
        </xdr:cNvPr>
        <xdr:cNvCxnSpPr/>
      </xdr:nvCxnSpPr>
      <xdr:spPr bwMode="auto">
        <a:xfrm flipH="1">
          <a:off x="4656153" y="1992508"/>
          <a:ext cx="414509" cy="0"/>
        </a:xfrm>
        <a:prstGeom prst="line">
          <a:avLst/>
        </a:prstGeom>
        <a:ln w="28575">
          <a:solidFill>
            <a:srgbClr val="0000FF"/>
          </a:solidFill>
          <a:headEnd type="arrow"/>
          <a:tailEnd type="none"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56029</xdr:colOff>
      <xdr:row>7</xdr:row>
      <xdr:rowOff>145676</xdr:rowOff>
    </xdr:from>
    <xdr:to>
      <xdr:col>6</xdr:col>
      <xdr:colOff>78441</xdr:colOff>
      <xdr:row>7</xdr:row>
      <xdr:rowOff>145676</xdr:rowOff>
    </xdr:to>
    <xdr:cxnSp macro="">
      <xdr:nvCxnSpPr>
        <xdr:cNvPr id="5" name="直線コネクタ 4">
          <a:extLst>
            <a:ext uri="{FF2B5EF4-FFF2-40B4-BE49-F238E27FC236}">
              <a16:creationId xmlns:a16="http://schemas.microsoft.com/office/drawing/2014/main" id="{00000000-0008-0000-0100-000005000000}"/>
            </a:ext>
          </a:extLst>
        </xdr:cNvPr>
        <xdr:cNvCxnSpPr/>
      </xdr:nvCxnSpPr>
      <xdr:spPr bwMode="auto">
        <a:xfrm flipH="1">
          <a:off x="2618254" y="1974476"/>
          <a:ext cx="1051112" cy="0"/>
        </a:xfrm>
        <a:prstGeom prst="line">
          <a:avLst/>
        </a:prstGeom>
        <a:ln w="28575">
          <a:solidFill>
            <a:srgbClr val="0000FF"/>
          </a:solidFill>
          <a:headEnd type="arrow"/>
          <a:tailEnd type="none"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0</xdr:colOff>
      <xdr:row>2</xdr:row>
      <xdr:rowOff>50800</xdr:rowOff>
    </xdr:from>
    <xdr:to>
      <xdr:col>40</xdr:col>
      <xdr:colOff>482600</xdr:colOff>
      <xdr:row>3</xdr:row>
      <xdr:rowOff>59266</xdr:rowOff>
    </xdr:to>
    <xdr:grpSp>
      <xdr:nvGrpSpPr>
        <xdr:cNvPr id="6" name="グループ化 5">
          <a:extLst>
            <a:ext uri="{FF2B5EF4-FFF2-40B4-BE49-F238E27FC236}">
              <a16:creationId xmlns:a16="http://schemas.microsoft.com/office/drawing/2014/main" id="{E220B49B-CFD8-427C-AB2D-F8FB3FC1CB38}"/>
            </a:ext>
          </a:extLst>
        </xdr:cNvPr>
        <xdr:cNvGrpSpPr/>
      </xdr:nvGrpSpPr>
      <xdr:grpSpPr>
        <a:xfrm>
          <a:off x="11758083" y="597958"/>
          <a:ext cx="6010275" cy="286808"/>
          <a:chOff x="11489267" y="541867"/>
          <a:chExt cx="5969000" cy="279399"/>
        </a:xfrm>
      </xdr:grpSpPr>
      <xdr:sp macro="" textlink="">
        <xdr:nvSpPr>
          <xdr:cNvPr id="37" name="テキスト ボックス 36">
            <a:extLst>
              <a:ext uri="{FF2B5EF4-FFF2-40B4-BE49-F238E27FC236}">
                <a16:creationId xmlns:a16="http://schemas.microsoft.com/office/drawing/2014/main" id="{00000000-0008-0000-0100-000025000000}"/>
              </a:ext>
            </a:extLst>
          </xdr:cNvPr>
          <xdr:cNvSpPr txBox="1"/>
        </xdr:nvSpPr>
        <xdr:spPr>
          <a:xfrm>
            <a:off x="11489267" y="541867"/>
            <a:ext cx="5969000" cy="279399"/>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該当するコードをプルダウンで選んでください。（要望書作成の手引き６ページ参照）</a:t>
            </a:r>
          </a:p>
        </xdr:txBody>
      </xdr:sp>
      <xdr:sp macro="" textlink="">
        <xdr:nvSpPr>
          <xdr:cNvPr id="38" name="角丸四角形 37">
            <a:extLst>
              <a:ext uri="{FF2B5EF4-FFF2-40B4-BE49-F238E27FC236}">
                <a16:creationId xmlns:a16="http://schemas.microsoft.com/office/drawing/2014/main" id="{00000000-0008-0000-0100-000026000000}"/>
              </a:ext>
            </a:extLst>
          </xdr:cNvPr>
          <xdr:cNvSpPr/>
        </xdr:nvSpPr>
        <xdr:spPr>
          <a:xfrm>
            <a:off x="11584517" y="605367"/>
            <a:ext cx="433916" cy="127000"/>
          </a:xfrm>
          <a:prstGeom prst="roundRect">
            <a:avLst/>
          </a:prstGeom>
          <a:solidFill>
            <a:schemeClr val="accent6"/>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grpSp>
    <xdr:clientData/>
  </xdr:twoCellAnchor>
  <xdr:twoCellAnchor>
    <xdr:from>
      <xdr:col>31</xdr:col>
      <xdr:colOff>0</xdr:colOff>
      <xdr:row>5</xdr:row>
      <xdr:rowOff>135465</xdr:rowOff>
    </xdr:from>
    <xdr:to>
      <xdr:col>40</xdr:col>
      <xdr:colOff>465667</xdr:colOff>
      <xdr:row>7</xdr:row>
      <xdr:rowOff>237066</xdr:rowOff>
    </xdr:to>
    <xdr:grpSp>
      <xdr:nvGrpSpPr>
        <xdr:cNvPr id="8" name="グループ化 7">
          <a:extLst>
            <a:ext uri="{FF2B5EF4-FFF2-40B4-BE49-F238E27FC236}">
              <a16:creationId xmlns:a16="http://schemas.microsoft.com/office/drawing/2014/main" id="{BBE9BE74-A808-4B50-8812-EE2DA4E8201E}"/>
            </a:ext>
          </a:extLst>
        </xdr:cNvPr>
        <xdr:cNvGrpSpPr/>
      </xdr:nvGrpSpPr>
      <xdr:grpSpPr>
        <a:xfrm>
          <a:off x="11758083" y="1511298"/>
          <a:ext cx="5993342" cy="655110"/>
          <a:chOff x="11489267" y="1447799"/>
          <a:chExt cx="5952067" cy="643467"/>
        </a:xfrm>
      </xdr:grpSpPr>
      <xdr:sp macro="" textlink="">
        <xdr:nvSpPr>
          <xdr:cNvPr id="40" name="テキスト ボックス 39">
            <a:extLst>
              <a:ext uri="{FF2B5EF4-FFF2-40B4-BE49-F238E27FC236}">
                <a16:creationId xmlns:a16="http://schemas.microsoft.com/office/drawing/2014/main" id="{00000000-0008-0000-0100-000028000000}"/>
              </a:ext>
            </a:extLst>
          </xdr:cNvPr>
          <xdr:cNvSpPr txBox="1"/>
        </xdr:nvSpPr>
        <xdr:spPr>
          <a:xfrm>
            <a:off x="11489267" y="1447799"/>
            <a:ext cx="5952067" cy="643467"/>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前年度に補助事業を行っている場合は同年４月１日付けで交付決定した補助金額を事業経費明細から転記してください。前年度実施していない場合は空欄としてください。　　</a:t>
            </a:r>
            <a:endParaRPr kumimoji="1" lang="en-US" altLang="ja-JP" sz="1100"/>
          </a:p>
          <a:p>
            <a:endParaRPr kumimoji="1" lang="ja-JP" altLang="en-US" sz="1100"/>
          </a:p>
        </xdr:txBody>
      </xdr:sp>
      <xdr:sp macro="" textlink="">
        <xdr:nvSpPr>
          <xdr:cNvPr id="42" name="角丸四角形 41">
            <a:extLst>
              <a:ext uri="{FF2B5EF4-FFF2-40B4-BE49-F238E27FC236}">
                <a16:creationId xmlns:a16="http://schemas.microsoft.com/office/drawing/2014/main" id="{00000000-0008-0000-0100-00002A000000}"/>
              </a:ext>
            </a:extLst>
          </xdr:cNvPr>
          <xdr:cNvSpPr/>
        </xdr:nvSpPr>
        <xdr:spPr>
          <a:xfrm>
            <a:off x="11563351" y="1523999"/>
            <a:ext cx="433916" cy="127000"/>
          </a:xfrm>
          <a:prstGeom prst="roundRect">
            <a:avLst/>
          </a:prstGeom>
          <a:solidFill>
            <a:schemeClr val="accent3">
              <a:lumMod val="60000"/>
              <a:lumOff val="40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grpSp>
    <xdr:clientData/>
  </xdr:twoCellAnchor>
  <xdr:twoCellAnchor>
    <xdr:from>
      <xdr:col>30</xdr:col>
      <xdr:colOff>345015</xdr:colOff>
      <xdr:row>3</xdr:row>
      <xdr:rowOff>211668</xdr:rowOff>
    </xdr:from>
    <xdr:to>
      <xdr:col>40</xdr:col>
      <xdr:colOff>482600</xdr:colOff>
      <xdr:row>4</xdr:row>
      <xdr:rowOff>237067</xdr:rowOff>
    </xdr:to>
    <xdr:grpSp>
      <xdr:nvGrpSpPr>
        <xdr:cNvPr id="7" name="グループ化 6">
          <a:extLst>
            <a:ext uri="{FF2B5EF4-FFF2-40B4-BE49-F238E27FC236}">
              <a16:creationId xmlns:a16="http://schemas.microsoft.com/office/drawing/2014/main" id="{3D53F11C-9817-4104-9B48-3298110FC22D}"/>
            </a:ext>
          </a:extLst>
        </xdr:cNvPr>
        <xdr:cNvGrpSpPr/>
      </xdr:nvGrpSpPr>
      <xdr:grpSpPr>
        <a:xfrm>
          <a:off x="11753848" y="1037168"/>
          <a:ext cx="6014510" cy="303741"/>
          <a:chOff x="11487148" y="999068"/>
          <a:chExt cx="5971119" cy="296332"/>
        </a:xfrm>
      </xdr:grpSpPr>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11487148" y="999068"/>
            <a:ext cx="5971119" cy="296332"/>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法人名及び補助事業名を入力してください。</a:t>
            </a:r>
            <a:endParaRPr kumimoji="1" lang="en-US" altLang="ja-JP" sz="1100"/>
          </a:p>
          <a:p>
            <a:endParaRPr kumimoji="1" lang="en-US" altLang="ja-JP" sz="1100"/>
          </a:p>
          <a:p>
            <a:endParaRPr kumimoji="1" lang="ja-JP" altLang="en-US" sz="1100"/>
          </a:p>
        </xdr:txBody>
      </xdr:sp>
      <xdr:sp macro="" textlink="">
        <xdr:nvSpPr>
          <xdr:cNvPr id="43" name="角丸四角形 42">
            <a:extLst>
              <a:ext uri="{FF2B5EF4-FFF2-40B4-BE49-F238E27FC236}">
                <a16:creationId xmlns:a16="http://schemas.microsoft.com/office/drawing/2014/main" id="{00000000-0008-0000-0100-00002B000000}"/>
              </a:ext>
            </a:extLst>
          </xdr:cNvPr>
          <xdr:cNvSpPr/>
        </xdr:nvSpPr>
        <xdr:spPr>
          <a:xfrm>
            <a:off x="11559118" y="1073149"/>
            <a:ext cx="433916" cy="127000"/>
          </a:xfrm>
          <a:prstGeom prst="roundRect">
            <a:avLst/>
          </a:prstGeom>
          <a:solidFill>
            <a:schemeClr val="bg1">
              <a:lumMod val="75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grpSp>
    <xdr:clientData/>
  </xdr:twoCellAnchor>
  <xdr:twoCellAnchor>
    <xdr:from>
      <xdr:col>30</xdr:col>
      <xdr:colOff>339726</xdr:colOff>
      <xdr:row>8</xdr:row>
      <xdr:rowOff>21165</xdr:rowOff>
    </xdr:from>
    <xdr:to>
      <xdr:col>40</xdr:col>
      <xdr:colOff>465666</xdr:colOff>
      <xdr:row>10</xdr:row>
      <xdr:rowOff>158749</xdr:rowOff>
    </xdr:to>
    <xdr:grpSp>
      <xdr:nvGrpSpPr>
        <xdr:cNvPr id="9" name="グループ化 8">
          <a:extLst>
            <a:ext uri="{FF2B5EF4-FFF2-40B4-BE49-F238E27FC236}">
              <a16:creationId xmlns:a16="http://schemas.microsoft.com/office/drawing/2014/main" id="{54B2F88F-B2D7-4C0B-907F-CC3AB8DB0FDC}"/>
            </a:ext>
          </a:extLst>
        </xdr:cNvPr>
        <xdr:cNvGrpSpPr/>
      </xdr:nvGrpSpPr>
      <xdr:grpSpPr>
        <a:xfrm>
          <a:off x="11748559" y="2222498"/>
          <a:ext cx="6002865" cy="691093"/>
          <a:chOff x="11498792" y="2163232"/>
          <a:chExt cx="5959474" cy="679450"/>
        </a:xfrm>
      </xdr:grpSpPr>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11498792" y="2163232"/>
            <a:ext cx="5959474" cy="67945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事業を簡潔に示す名称、又は事業項目名を入力してください。　　　　　　　　　　　　　　　　　　　　　　　　　　　　　　　</a:t>
            </a:r>
            <a:endParaRPr kumimoji="1" lang="en-US" altLang="ja-JP" sz="1100"/>
          </a:p>
          <a:p>
            <a:r>
              <a:rPr kumimoji="1" lang="ja-JP" altLang="en-US" sz="1100"/>
              <a:t>　　　　　費目（</a:t>
            </a:r>
            <a:r>
              <a:rPr kumimoji="1" lang="en-US" altLang="ja-JP" sz="1100"/>
              <a:t>A</a:t>
            </a:r>
            <a:r>
              <a:rPr kumimoji="1" lang="ja-JP" altLang="en-US" sz="1100"/>
              <a:t>）はプルダウンで旅費、物件費、事業費のいずれかを選んでください。</a:t>
            </a:r>
            <a:endParaRPr kumimoji="1" lang="en-US" altLang="ja-JP" sz="1100"/>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節（</a:t>
            </a:r>
            <a:r>
              <a:rPr kumimoji="1" lang="en-US" altLang="ja-JP" sz="1100">
                <a:solidFill>
                  <a:schemeClr val="dk1"/>
                </a:solidFill>
                <a:effectLst/>
                <a:latin typeface="+mn-lt"/>
                <a:ea typeface="+mn-ea"/>
                <a:cs typeface="+mn-cs"/>
              </a:rPr>
              <a:t>B</a:t>
            </a:r>
            <a:r>
              <a:rPr kumimoji="1" lang="ja-JP" altLang="ja-JP" sz="1100">
                <a:solidFill>
                  <a:schemeClr val="dk1"/>
                </a:solidFill>
                <a:effectLst/>
                <a:latin typeface="+mn-lt"/>
                <a:ea typeface="+mn-ea"/>
                <a:cs typeface="+mn-cs"/>
              </a:rPr>
              <a:t>）と補助率（</a:t>
            </a:r>
            <a:r>
              <a:rPr kumimoji="1" lang="en-US" altLang="ja-JP" sz="1100">
                <a:solidFill>
                  <a:schemeClr val="dk1"/>
                </a:solidFill>
                <a:effectLst/>
                <a:latin typeface="+mn-lt"/>
                <a:ea typeface="+mn-ea"/>
                <a:cs typeface="+mn-cs"/>
              </a:rPr>
              <a:t>C</a:t>
            </a:r>
            <a:r>
              <a:rPr kumimoji="1" lang="ja-JP" altLang="ja-JP" sz="1100">
                <a:solidFill>
                  <a:schemeClr val="dk1"/>
                </a:solidFill>
                <a:effectLst/>
                <a:latin typeface="+mn-lt"/>
                <a:ea typeface="+mn-ea"/>
                <a:cs typeface="+mn-cs"/>
              </a:rPr>
              <a:t>）をプルダウンで選んでください。</a:t>
            </a:r>
            <a:endParaRPr lang="ja-JP" altLang="ja-JP">
              <a:effectLst/>
            </a:endParaRPr>
          </a:p>
          <a:p>
            <a:endParaRPr kumimoji="1" lang="ja-JP" altLang="en-US" sz="1100"/>
          </a:p>
        </xdr:txBody>
      </xdr:sp>
      <xdr:sp macro="" textlink="">
        <xdr:nvSpPr>
          <xdr:cNvPr id="44" name="角丸四角形 43">
            <a:extLst>
              <a:ext uri="{FF2B5EF4-FFF2-40B4-BE49-F238E27FC236}">
                <a16:creationId xmlns:a16="http://schemas.microsoft.com/office/drawing/2014/main" id="{00000000-0008-0000-0100-00002C000000}"/>
              </a:ext>
            </a:extLst>
          </xdr:cNvPr>
          <xdr:cNvSpPr/>
        </xdr:nvSpPr>
        <xdr:spPr>
          <a:xfrm>
            <a:off x="11603567" y="2407709"/>
            <a:ext cx="433916" cy="121708"/>
          </a:xfrm>
          <a:prstGeom prst="roundRect">
            <a:avLst/>
          </a:prstGeom>
          <a:solidFill>
            <a:srgbClr val="FFFF00"/>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sp macro="" textlink="">
        <xdr:nvSpPr>
          <xdr:cNvPr id="47" name="角丸四角形 46">
            <a:extLst>
              <a:ext uri="{FF2B5EF4-FFF2-40B4-BE49-F238E27FC236}">
                <a16:creationId xmlns:a16="http://schemas.microsoft.com/office/drawing/2014/main" id="{00000000-0008-0000-0100-00002F000000}"/>
              </a:ext>
            </a:extLst>
          </xdr:cNvPr>
          <xdr:cNvSpPr/>
        </xdr:nvSpPr>
        <xdr:spPr>
          <a:xfrm>
            <a:off x="11594042" y="2609850"/>
            <a:ext cx="433916" cy="121708"/>
          </a:xfrm>
          <a:prstGeom prst="roundRect">
            <a:avLst/>
          </a:prstGeom>
          <a:solidFill>
            <a:schemeClr val="accent4">
              <a:lumMod val="60000"/>
              <a:lumOff val="40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grpSp>
    <xdr:clientData/>
  </xdr:twoCellAnchor>
  <xdr:twoCellAnchor>
    <xdr:from>
      <xdr:col>30</xdr:col>
      <xdr:colOff>344168</xdr:colOff>
      <xdr:row>14</xdr:row>
      <xdr:rowOff>261408</xdr:rowOff>
    </xdr:from>
    <xdr:to>
      <xdr:col>40</xdr:col>
      <xdr:colOff>457200</xdr:colOff>
      <xdr:row>17</xdr:row>
      <xdr:rowOff>110068</xdr:rowOff>
    </xdr:to>
    <xdr:grpSp>
      <xdr:nvGrpSpPr>
        <xdr:cNvPr id="11" name="グループ化 10">
          <a:extLst>
            <a:ext uri="{FF2B5EF4-FFF2-40B4-BE49-F238E27FC236}">
              <a16:creationId xmlns:a16="http://schemas.microsoft.com/office/drawing/2014/main" id="{F345965C-B5D7-4EE6-A74C-CBE49814A4A2}"/>
            </a:ext>
          </a:extLst>
        </xdr:cNvPr>
        <xdr:cNvGrpSpPr/>
      </xdr:nvGrpSpPr>
      <xdr:grpSpPr>
        <a:xfrm>
          <a:off x="11753001" y="3962400"/>
          <a:ext cx="5986782" cy="674160"/>
          <a:chOff x="11486301" y="3910541"/>
          <a:chExt cx="5946566" cy="661460"/>
        </a:xfrm>
      </xdr:grpSpPr>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11486301" y="3910541"/>
            <a:ext cx="5946566" cy="66146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節の合計の値の千円未満を四捨五入し、　　　　　補助対象経費（</a:t>
            </a:r>
            <a:r>
              <a:rPr kumimoji="1" lang="en-US" altLang="ja-JP" sz="1100"/>
              <a:t>F</a:t>
            </a:r>
            <a:r>
              <a:rPr kumimoji="1" lang="ja-JP" altLang="en-US" sz="1100"/>
              <a:t>）に入力してください。入力すると</a:t>
            </a:r>
            <a:endParaRPr kumimoji="1" lang="en-US" altLang="ja-JP" sz="1100"/>
          </a:p>
          <a:p>
            <a:r>
              <a:rPr kumimoji="1" lang="ja-JP" altLang="en-US" sz="1100"/>
              <a:t>　　　　　　補助金（</a:t>
            </a:r>
            <a:r>
              <a:rPr kumimoji="1" lang="en-US" altLang="ja-JP" sz="1100"/>
              <a:t>D</a:t>
            </a:r>
            <a:r>
              <a:rPr kumimoji="1" lang="ja-JP" altLang="en-US" sz="1100"/>
              <a:t>）及び自己負担金（</a:t>
            </a:r>
            <a:r>
              <a:rPr kumimoji="1" lang="en-US" altLang="ja-JP" sz="1100"/>
              <a:t>E</a:t>
            </a:r>
            <a:r>
              <a:rPr kumimoji="1" lang="ja-JP" altLang="en-US" sz="1100"/>
              <a:t>）が自動で算出されます。以下同様の作業ですべての費目、節目について２段書き１セットとして記入し、総合計（</a:t>
            </a:r>
            <a:r>
              <a:rPr kumimoji="1" lang="en-US" altLang="ja-JP" sz="1100"/>
              <a:t>I</a:t>
            </a:r>
            <a:r>
              <a:rPr kumimoji="1" lang="ja-JP" altLang="en-US" sz="1100"/>
              <a:t>）を算出してください。</a:t>
            </a:r>
          </a:p>
        </xdr:txBody>
      </xdr:sp>
      <xdr:sp macro="" textlink="">
        <xdr:nvSpPr>
          <xdr:cNvPr id="46" name="角丸四角形 45">
            <a:extLst>
              <a:ext uri="{FF2B5EF4-FFF2-40B4-BE49-F238E27FC236}">
                <a16:creationId xmlns:a16="http://schemas.microsoft.com/office/drawing/2014/main" id="{00000000-0008-0000-0100-00002E000000}"/>
              </a:ext>
            </a:extLst>
          </xdr:cNvPr>
          <xdr:cNvSpPr/>
        </xdr:nvSpPr>
        <xdr:spPr>
          <a:xfrm>
            <a:off x="14036673" y="3971924"/>
            <a:ext cx="355598" cy="125941"/>
          </a:xfrm>
          <a:prstGeom prst="roundRect">
            <a:avLst/>
          </a:prstGeom>
          <a:solidFill>
            <a:schemeClr val="accent6">
              <a:lumMod val="60000"/>
              <a:lumOff val="40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sp macro="" textlink="">
        <xdr:nvSpPr>
          <xdr:cNvPr id="48" name="角丸四角形 47">
            <a:extLst>
              <a:ext uri="{FF2B5EF4-FFF2-40B4-BE49-F238E27FC236}">
                <a16:creationId xmlns:a16="http://schemas.microsoft.com/office/drawing/2014/main" id="{00000000-0008-0000-0100-000030000000}"/>
              </a:ext>
            </a:extLst>
          </xdr:cNvPr>
          <xdr:cNvSpPr/>
        </xdr:nvSpPr>
        <xdr:spPr>
          <a:xfrm>
            <a:off x="11673414" y="4168774"/>
            <a:ext cx="357716" cy="122768"/>
          </a:xfrm>
          <a:prstGeom prst="roundRect">
            <a:avLst/>
          </a:prstGeom>
          <a:solidFill>
            <a:schemeClr val="accent5">
              <a:lumMod val="40000"/>
              <a:lumOff val="60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grpSp>
    <xdr:clientData/>
  </xdr:twoCellAnchor>
  <xdr:twoCellAnchor>
    <xdr:from>
      <xdr:col>31</xdr:col>
      <xdr:colOff>0</xdr:colOff>
      <xdr:row>18</xdr:row>
      <xdr:rowOff>25399</xdr:rowOff>
    </xdr:from>
    <xdr:to>
      <xdr:col>40</xdr:col>
      <xdr:colOff>465666</xdr:colOff>
      <xdr:row>19</xdr:row>
      <xdr:rowOff>25399</xdr:rowOff>
    </xdr:to>
    <xdr:sp macro="" textlink="">
      <xdr:nvSpPr>
        <xdr:cNvPr id="49" name="テキスト ボックス 48">
          <a:extLst>
            <a:ext uri="{FF2B5EF4-FFF2-40B4-BE49-F238E27FC236}">
              <a16:creationId xmlns:a16="http://schemas.microsoft.com/office/drawing/2014/main" id="{00000000-0008-0000-0100-000031000000}"/>
            </a:ext>
          </a:extLst>
        </xdr:cNvPr>
        <xdr:cNvSpPr txBox="1"/>
      </xdr:nvSpPr>
      <xdr:spPr>
        <a:xfrm>
          <a:off x="11489267" y="4758266"/>
          <a:ext cx="5952066" cy="270933"/>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総</a:t>
          </a:r>
          <a:r>
            <a:rPr kumimoji="1" lang="ja-JP" altLang="ja-JP" sz="1100">
              <a:solidFill>
                <a:schemeClr val="dk1"/>
              </a:solidFill>
              <a:effectLst/>
              <a:latin typeface="+mn-lt"/>
              <a:ea typeface="+mn-ea"/>
              <a:cs typeface="+mn-cs"/>
            </a:rPr>
            <a:t>合計（</a:t>
          </a:r>
          <a:r>
            <a:rPr kumimoji="1" lang="en-US" altLang="ja-JP" sz="1100">
              <a:solidFill>
                <a:schemeClr val="dk1"/>
              </a:solidFill>
              <a:effectLst/>
              <a:latin typeface="+mn-lt"/>
              <a:ea typeface="+mn-ea"/>
              <a:cs typeface="+mn-cs"/>
            </a:rPr>
            <a:t>I</a:t>
          </a:r>
          <a:r>
            <a:rPr kumimoji="1" lang="ja-JP" altLang="ja-JP" sz="1100">
              <a:solidFill>
                <a:schemeClr val="dk1"/>
              </a:solidFill>
              <a:effectLst/>
              <a:latin typeface="+mn-lt"/>
              <a:ea typeface="+mn-ea"/>
              <a:cs typeface="+mn-cs"/>
            </a:rPr>
            <a:t>）で算出された値</a:t>
          </a:r>
          <a:r>
            <a:rPr kumimoji="1" lang="ja-JP" altLang="en-US" sz="1100">
              <a:solidFill>
                <a:schemeClr val="dk1"/>
              </a:solidFill>
              <a:effectLst/>
              <a:latin typeface="+mn-lt"/>
              <a:ea typeface="+mn-ea"/>
              <a:cs typeface="+mn-cs"/>
            </a:rPr>
            <a:t>は</a:t>
          </a:r>
          <a:r>
            <a:rPr kumimoji="1" lang="ja-JP" altLang="ja-JP" sz="1100">
              <a:solidFill>
                <a:schemeClr val="dk1"/>
              </a:solidFill>
              <a:effectLst/>
              <a:latin typeface="+mn-lt"/>
              <a:ea typeface="+mn-ea"/>
              <a:cs typeface="+mn-cs"/>
            </a:rPr>
            <a:t>１．収入の部</a:t>
          </a:r>
          <a:r>
            <a:rPr kumimoji="1" lang="ja-JP" altLang="en-US" sz="1100">
              <a:solidFill>
                <a:schemeClr val="dk1"/>
              </a:solidFill>
              <a:effectLst/>
              <a:latin typeface="+mn-lt"/>
              <a:ea typeface="+mn-ea"/>
              <a:cs typeface="+mn-cs"/>
            </a:rPr>
            <a:t>の予算額</a:t>
          </a:r>
          <a:r>
            <a:rPr kumimoji="1" lang="ja-JP" altLang="ja-JP" sz="1100">
              <a:solidFill>
                <a:schemeClr val="dk1"/>
              </a:solidFill>
              <a:effectLst/>
              <a:latin typeface="+mn-lt"/>
              <a:ea typeface="+mn-ea"/>
              <a:cs typeface="+mn-cs"/>
            </a:rPr>
            <a:t>へ自動で反映されます。</a:t>
          </a:r>
          <a:endParaRPr lang="ja-JP" altLang="ja-JP">
            <a:effectLst/>
          </a:endParaRPr>
        </a:p>
      </xdr:txBody>
    </xdr:sp>
    <xdr:clientData/>
  </xdr:twoCellAnchor>
  <xdr:twoCellAnchor>
    <xdr:from>
      <xdr:col>30</xdr:col>
      <xdr:colOff>342052</xdr:colOff>
      <xdr:row>10</xdr:row>
      <xdr:rowOff>221190</xdr:rowOff>
    </xdr:from>
    <xdr:to>
      <xdr:col>40</xdr:col>
      <xdr:colOff>465665</xdr:colOff>
      <xdr:row>14</xdr:row>
      <xdr:rowOff>152399</xdr:rowOff>
    </xdr:to>
    <xdr:grpSp>
      <xdr:nvGrpSpPr>
        <xdr:cNvPr id="10" name="グループ化 9">
          <a:extLst>
            <a:ext uri="{FF2B5EF4-FFF2-40B4-BE49-F238E27FC236}">
              <a16:creationId xmlns:a16="http://schemas.microsoft.com/office/drawing/2014/main" id="{A62AD3F0-07C9-46D1-9AF6-4109C802E5B7}"/>
            </a:ext>
          </a:extLst>
        </xdr:cNvPr>
        <xdr:cNvGrpSpPr/>
      </xdr:nvGrpSpPr>
      <xdr:grpSpPr>
        <a:xfrm>
          <a:off x="11750885" y="2969682"/>
          <a:ext cx="6000538" cy="886884"/>
          <a:chOff x="11484185" y="2930523"/>
          <a:chExt cx="5957147" cy="871009"/>
        </a:xfrm>
      </xdr:grpSpPr>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11484185" y="2930523"/>
            <a:ext cx="5957147" cy="871009"/>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上段には支出内容、　　　　　 下段には金額、回数、人数、数量等の算出根拠を入力してください。</a:t>
            </a:r>
            <a:endParaRPr kumimoji="1" lang="en-US" altLang="ja-JP" sz="1100"/>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t>入力すると　　　　　　合計が自動で算出されます。</a:t>
            </a:r>
            <a:r>
              <a:rPr kumimoji="1" lang="ja-JP" altLang="ja-JP" sz="1100">
                <a:solidFill>
                  <a:schemeClr val="dk1"/>
                </a:solidFill>
                <a:effectLst/>
                <a:latin typeface="+mn-lt"/>
                <a:ea typeface="+mn-ea"/>
                <a:cs typeface="+mn-cs"/>
              </a:rPr>
              <a:t>以下同様</a:t>
            </a:r>
            <a:r>
              <a:rPr kumimoji="1" lang="ja-JP" altLang="en-US" sz="1100">
                <a:solidFill>
                  <a:schemeClr val="dk1"/>
                </a:solidFill>
                <a:effectLst/>
                <a:latin typeface="+mn-lt"/>
                <a:ea typeface="+mn-ea"/>
                <a:cs typeface="+mn-cs"/>
              </a:rPr>
              <a:t>に２段書き１セットとし、</a:t>
            </a:r>
            <a:r>
              <a:rPr kumimoji="1" lang="ja-JP" altLang="ja-JP" sz="1100">
                <a:solidFill>
                  <a:schemeClr val="dk1"/>
                </a:solidFill>
                <a:effectLst/>
                <a:latin typeface="+mn-lt"/>
                <a:ea typeface="+mn-ea"/>
                <a:cs typeface="+mn-cs"/>
              </a:rPr>
              <a:t>節の合計金額を算出してください。</a:t>
            </a:r>
            <a:endParaRPr lang="ja-JP" altLang="ja-JP">
              <a:effectLst/>
            </a:endParaRPr>
          </a:p>
          <a:p>
            <a:endParaRPr kumimoji="1" lang="ja-JP" altLang="en-US" sz="1100"/>
          </a:p>
        </xdr:txBody>
      </xdr:sp>
      <xdr:sp macro="" textlink="">
        <xdr:nvSpPr>
          <xdr:cNvPr id="36" name="角丸四角形 35">
            <a:extLst>
              <a:ext uri="{FF2B5EF4-FFF2-40B4-BE49-F238E27FC236}">
                <a16:creationId xmlns:a16="http://schemas.microsoft.com/office/drawing/2014/main" id="{00000000-0008-0000-0100-000024000000}"/>
              </a:ext>
            </a:extLst>
          </xdr:cNvPr>
          <xdr:cNvSpPr/>
        </xdr:nvSpPr>
        <xdr:spPr>
          <a:xfrm>
            <a:off x="11581342" y="3017307"/>
            <a:ext cx="433916" cy="121708"/>
          </a:xfrm>
          <a:prstGeom prst="roundRect">
            <a:avLst/>
          </a:prstGeom>
          <a:solidFill>
            <a:schemeClr val="accent3">
              <a:lumMod val="40000"/>
              <a:lumOff val="60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sp macro="" textlink="">
        <xdr:nvSpPr>
          <xdr:cNvPr id="45" name="角丸四角形 44">
            <a:extLst>
              <a:ext uri="{FF2B5EF4-FFF2-40B4-BE49-F238E27FC236}">
                <a16:creationId xmlns:a16="http://schemas.microsoft.com/office/drawing/2014/main" id="{00000000-0008-0000-0100-00002D000000}"/>
              </a:ext>
            </a:extLst>
          </xdr:cNvPr>
          <xdr:cNvSpPr/>
        </xdr:nvSpPr>
        <xdr:spPr>
          <a:xfrm>
            <a:off x="12283015" y="3368675"/>
            <a:ext cx="433916" cy="115358"/>
          </a:xfrm>
          <a:prstGeom prst="roundRect">
            <a:avLst/>
          </a:prstGeom>
          <a:solidFill>
            <a:schemeClr val="accent2">
              <a:lumMod val="40000"/>
              <a:lumOff val="60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sp macro="" textlink="">
        <xdr:nvSpPr>
          <xdr:cNvPr id="50" name="角丸四角形 49">
            <a:extLst>
              <a:ext uri="{FF2B5EF4-FFF2-40B4-BE49-F238E27FC236}">
                <a16:creationId xmlns:a16="http://schemas.microsoft.com/office/drawing/2014/main" id="{00000000-0008-0000-0100-000032000000}"/>
              </a:ext>
            </a:extLst>
          </xdr:cNvPr>
          <xdr:cNvSpPr/>
        </xdr:nvSpPr>
        <xdr:spPr>
          <a:xfrm>
            <a:off x="13337116" y="3007782"/>
            <a:ext cx="357716" cy="121708"/>
          </a:xfrm>
          <a:prstGeom prst="roundRect">
            <a:avLst/>
          </a:prstGeom>
          <a:solidFill>
            <a:schemeClr val="bg2">
              <a:lumMod val="75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grpSp>
    <xdr:clientData/>
  </xdr:twoCellAnchor>
  <xdr:twoCellAnchor>
    <xdr:from>
      <xdr:col>28</xdr:col>
      <xdr:colOff>21168</xdr:colOff>
      <xdr:row>17</xdr:row>
      <xdr:rowOff>63499</xdr:rowOff>
    </xdr:from>
    <xdr:to>
      <xdr:col>28</xdr:col>
      <xdr:colOff>190500</xdr:colOff>
      <xdr:row>19</xdr:row>
      <xdr:rowOff>179916</xdr:rowOff>
    </xdr:to>
    <xdr:sp macro="" textlink="">
      <xdr:nvSpPr>
        <xdr:cNvPr id="52" name="右中かっこ 51">
          <a:extLst>
            <a:ext uri="{FF2B5EF4-FFF2-40B4-BE49-F238E27FC236}">
              <a16:creationId xmlns:a16="http://schemas.microsoft.com/office/drawing/2014/main" id="{00000000-0008-0000-0100-000034000000}"/>
            </a:ext>
          </a:extLst>
        </xdr:cNvPr>
        <xdr:cNvSpPr/>
      </xdr:nvSpPr>
      <xdr:spPr>
        <a:xfrm>
          <a:off x="11489268" y="4606924"/>
          <a:ext cx="169332" cy="668867"/>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31</xdr:col>
      <xdr:colOff>14816</xdr:colOff>
      <xdr:row>19</xdr:row>
      <xdr:rowOff>173565</xdr:rowOff>
    </xdr:from>
    <xdr:to>
      <xdr:col>40</xdr:col>
      <xdr:colOff>465666</xdr:colOff>
      <xdr:row>21</xdr:row>
      <xdr:rowOff>93133</xdr:rowOff>
    </xdr:to>
    <xdr:grpSp>
      <xdr:nvGrpSpPr>
        <xdr:cNvPr id="12" name="グループ化 11">
          <a:extLst>
            <a:ext uri="{FF2B5EF4-FFF2-40B4-BE49-F238E27FC236}">
              <a16:creationId xmlns:a16="http://schemas.microsoft.com/office/drawing/2014/main" id="{26FB5AEE-AC2F-4890-B730-32E099395A32}"/>
            </a:ext>
          </a:extLst>
        </xdr:cNvPr>
        <xdr:cNvGrpSpPr/>
      </xdr:nvGrpSpPr>
      <xdr:grpSpPr>
        <a:xfrm>
          <a:off x="11769724" y="5253565"/>
          <a:ext cx="5981700" cy="469901"/>
          <a:chOff x="11563350" y="5295898"/>
          <a:chExt cx="5937250" cy="461435"/>
        </a:xfrm>
      </xdr:grpSpPr>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11563350" y="5295898"/>
            <a:ext cx="5937250" cy="461435"/>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自己負担金の調達方法、金額を記入してください。</a:t>
            </a:r>
            <a:endParaRPr kumimoji="1" lang="en-US" altLang="ja-JP" sz="1100"/>
          </a:p>
          <a:p>
            <a:r>
              <a:rPr kumimoji="1" lang="ja-JP" altLang="ja-JP" sz="1100" b="1">
                <a:solidFill>
                  <a:schemeClr val="dk1"/>
                </a:solidFill>
                <a:effectLst/>
                <a:latin typeface="+mn-lt"/>
                <a:ea typeface="+mn-ea"/>
                <a:cs typeface="+mn-cs"/>
              </a:rPr>
              <a:t>入力が終わると</a:t>
            </a:r>
            <a:r>
              <a:rPr kumimoji="1" lang="ja-JP" altLang="en-US" sz="1100" b="1">
                <a:solidFill>
                  <a:schemeClr val="dk1"/>
                </a:solidFill>
                <a:effectLst/>
                <a:latin typeface="+mn-lt"/>
                <a:ea typeface="+mn-ea"/>
                <a:cs typeface="+mn-cs"/>
              </a:rPr>
              <a:t>すべての</a:t>
            </a:r>
            <a:r>
              <a:rPr kumimoji="1" lang="ja-JP" altLang="ja-JP" sz="1100" b="1">
                <a:solidFill>
                  <a:schemeClr val="dk1"/>
                </a:solidFill>
                <a:effectLst/>
                <a:latin typeface="+mn-lt"/>
                <a:ea typeface="+mn-ea"/>
                <a:cs typeface="+mn-cs"/>
              </a:rPr>
              <a:t>セルが白色に変わります。</a:t>
            </a:r>
            <a:endParaRPr kumimoji="1" lang="ja-JP" altLang="en-US" sz="1100" b="1"/>
          </a:p>
        </xdr:txBody>
      </xdr:sp>
      <xdr:sp macro="" textlink="">
        <xdr:nvSpPr>
          <xdr:cNvPr id="53" name="角丸四角形 52">
            <a:extLst>
              <a:ext uri="{FF2B5EF4-FFF2-40B4-BE49-F238E27FC236}">
                <a16:creationId xmlns:a16="http://schemas.microsoft.com/office/drawing/2014/main" id="{00000000-0008-0000-0100-000035000000}"/>
              </a:ext>
            </a:extLst>
          </xdr:cNvPr>
          <xdr:cNvSpPr/>
        </xdr:nvSpPr>
        <xdr:spPr>
          <a:xfrm>
            <a:off x="11673417" y="5376334"/>
            <a:ext cx="428413" cy="127000"/>
          </a:xfrm>
          <a:prstGeom prst="roundRect">
            <a:avLst/>
          </a:prstGeom>
          <a:solidFill>
            <a:srgbClr val="00B050"/>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66784</xdr:colOff>
      <xdr:row>7</xdr:row>
      <xdr:rowOff>139429</xdr:rowOff>
    </xdr:from>
    <xdr:to>
      <xdr:col>11</xdr:col>
      <xdr:colOff>366992</xdr:colOff>
      <xdr:row>7</xdr:row>
      <xdr:rowOff>139429</xdr:rowOff>
    </xdr:to>
    <xdr:cxnSp macro="">
      <xdr:nvCxnSpPr>
        <xdr:cNvPr id="2" name="直線コネクタ 1">
          <a:extLst>
            <a:ext uri="{FF2B5EF4-FFF2-40B4-BE49-F238E27FC236}">
              <a16:creationId xmlns:a16="http://schemas.microsoft.com/office/drawing/2014/main" id="{00000000-0008-0000-0200-000002000000}"/>
            </a:ext>
          </a:extLst>
        </xdr:cNvPr>
        <xdr:cNvCxnSpPr/>
      </xdr:nvCxnSpPr>
      <xdr:spPr bwMode="auto">
        <a:xfrm flipH="1">
          <a:off x="4532951" y="2065596"/>
          <a:ext cx="427208" cy="0"/>
        </a:xfrm>
        <a:prstGeom prst="line">
          <a:avLst/>
        </a:prstGeom>
        <a:ln w="28575">
          <a:solidFill>
            <a:srgbClr val="0000FF"/>
          </a:solidFill>
          <a:headEnd type="arrow"/>
          <a:tailEnd type="none"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78441</xdr:colOff>
      <xdr:row>7</xdr:row>
      <xdr:rowOff>143809</xdr:rowOff>
    </xdr:from>
    <xdr:to>
      <xdr:col>6</xdr:col>
      <xdr:colOff>56029</xdr:colOff>
      <xdr:row>7</xdr:row>
      <xdr:rowOff>143809</xdr:rowOff>
    </xdr:to>
    <xdr:cxnSp macro="">
      <xdr:nvCxnSpPr>
        <xdr:cNvPr id="3" name="直線コネクタ 2">
          <a:extLst>
            <a:ext uri="{FF2B5EF4-FFF2-40B4-BE49-F238E27FC236}">
              <a16:creationId xmlns:a16="http://schemas.microsoft.com/office/drawing/2014/main" id="{00000000-0008-0000-0200-000003000000}"/>
            </a:ext>
          </a:extLst>
        </xdr:cNvPr>
        <xdr:cNvCxnSpPr/>
      </xdr:nvCxnSpPr>
      <xdr:spPr bwMode="auto">
        <a:xfrm flipH="1">
          <a:off x="2872441" y="2069976"/>
          <a:ext cx="549088" cy="0"/>
        </a:xfrm>
        <a:prstGeom prst="line">
          <a:avLst/>
        </a:prstGeom>
        <a:ln w="28575">
          <a:solidFill>
            <a:srgbClr val="0000FF"/>
          </a:solidFill>
          <a:headEnd type="arrow"/>
          <a:tailEnd type="none"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347133</xdr:colOff>
      <xdr:row>2</xdr:row>
      <xdr:rowOff>33866</xdr:rowOff>
    </xdr:from>
    <xdr:to>
      <xdr:col>40</xdr:col>
      <xdr:colOff>474132</xdr:colOff>
      <xdr:row>3</xdr:row>
      <xdr:rowOff>33867</xdr:rowOff>
    </xdr:to>
    <xdr:grpSp>
      <xdr:nvGrpSpPr>
        <xdr:cNvPr id="5" name="グループ化 4">
          <a:extLst>
            <a:ext uri="{FF2B5EF4-FFF2-40B4-BE49-F238E27FC236}">
              <a16:creationId xmlns:a16="http://schemas.microsoft.com/office/drawing/2014/main" id="{2A765F3F-E13A-4548-B892-7E21C55077AE}"/>
            </a:ext>
          </a:extLst>
        </xdr:cNvPr>
        <xdr:cNvGrpSpPr/>
      </xdr:nvGrpSpPr>
      <xdr:grpSpPr>
        <a:xfrm>
          <a:off x="11759141" y="581024"/>
          <a:ext cx="5997574" cy="275168"/>
          <a:chOff x="11489266" y="533400"/>
          <a:chExt cx="5960533" cy="270934"/>
        </a:xfrm>
      </xdr:grpSpPr>
      <xdr:sp macro="" textlink="">
        <xdr:nvSpPr>
          <xdr:cNvPr id="11" name="テキスト ボックス 10">
            <a:extLst>
              <a:ext uri="{FF2B5EF4-FFF2-40B4-BE49-F238E27FC236}">
                <a16:creationId xmlns:a16="http://schemas.microsoft.com/office/drawing/2014/main" id="{00000000-0008-0000-0200-00000B000000}"/>
              </a:ext>
            </a:extLst>
          </xdr:cNvPr>
          <xdr:cNvSpPr txBox="1"/>
        </xdr:nvSpPr>
        <xdr:spPr>
          <a:xfrm>
            <a:off x="11489266" y="533400"/>
            <a:ext cx="5960533" cy="270934"/>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該当するコードをプルダウンで選んでください。（要望書作成の手引き６ページ参照）</a:t>
            </a:r>
          </a:p>
        </xdr:txBody>
      </xdr:sp>
      <xdr:sp macro="" textlink="">
        <xdr:nvSpPr>
          <xdr:cNvPr id="12" name="角丸四角形 11">
            <a:extLst>
              <a:ext uri="{FF2B5EF4-FFF2-40B4-BE49-F238E27FC236}">
                <a16:creationId xmlns:a16="http://schemas.microsoft.com/office/drawing/2014/main" id="{00000000-0008-0000-0200-00000C000000}"/>
              </a:ext>
            </a:extLst>
          </xdr:cNvPr>
          <xdr:cNvSpPr/>
        </xdr:nvSpPr>
        <xdr:spPr>
          <a:xfrm>
            <a:off x="11584517" y="605367"/>
            <a:ext cx="433916" cy="127000"/>
          </a:xfrm>
          <a:prstGeom prst="roundRect">
            <a:avLst/>
          </a:prstGeom>
          <a:solidFill>
            <a:schemeClr val="accent6"/>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grpSp>
    <xdr:clientData/>
  </xdr:twoCellAnchor>
  <xdr:twoCellAnchor>
    <xdr:from>
      <xdr:col>31</xdr:col>
      <xdr:colOff>8466</xdr:colOff>
      <xdr:row>4</xdr:row>
      <xdr:rowOff>228600</xdr:rowOff>
    </xdr:from>
    <xdr:to>
      <xdr:col>40</xdr:col>
      <xdr:colOff>457199</xdr:colOff>
      <xdr:row>7</xdr:row>
      <xdr:rowOff>67733</xdr:rowOff>
    </xdr:to>
    <xdr:grpSp>
      <xdr:nvGrpSpPr>
        <xdr:cNvPr id="6" name="グループ化 5">
          <a:extLst>
            <a:ext uri="{FF2B5EF4-FFF2-40B4-BE49-F238E27FC236}">
              <a16:creationId xmlns:a16="http://schemas.microsoft.com/office/drawing/2014/main" id="{0923CBC8-8DE7-4233-9ED7-B8A129D8C2C7}"/>
            </a:ext>
          </a:extLst>
        </xdr:cNvPr>
        <xdr:cNvGrpSpPr/>
      </xdr:nvGrpSpPr>
      <xdr:grpSpPr>
        <a:xfrm>
          <a:off x="11769724" y="1329267"/>
          <a:ext cx="5970058" cy="661458"/>
          <a:chOff x="11489267" y="1380067"/>
          <a:chExt cx="5935133" cy="651933"/>
        </a:xfrm>
      </xdr:grpSpPr>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11489267" y="1380067"/>
            <a:ext cx="5935133" cy="651933"/>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前年度に補助事業を行っている場合は同年４月１日付けで交付決定した補助金額を事業経費明細から転記してください。前年度実施していない場合は空欄としてください。　　</a:t>
            </a:r>
            <a:endParaRPr kumimoji="1" lang="en-US" altLang="ja-JP" sz="1100"/>
          </a:p>
          <a:p>
            <a:endParaRPr kumimoji="1" lang="ja-JP" altLang="en-US" sz="1100"/>
          </a:p>
        </xdr:txBody>
      </xdr:sp>
      <xdr:sp macro="" textlink="">
        <xdr:nvSpPr>
          <xdr:cNvPr id="16" name="角丸四角形 15">
            <a:extLst>
              <a:ext uri="{FF2B5EF4-FFF2-40B4-BE49-F238E27FC236}">
                <a16:creationId xmlns:a16="http://schemas.microsoft.com/office/drawing/2014/main" id="{00000000-0008-0000-0200-000010000000}"/>
              </a:ext>
            </a:extLst>
          </xdr:cNvPr>
          <xdr:cNvSpPr/>
        </xdr:nvSpPr>
        <xdr:spPr>
          <a:xfrm>
            <a:off x="11554884" y="1473200"/>
            <a:ext cx="433916" cy="127000"/>
          </a:xfrm>
          <a:prstGeom prst="roundRect">
            <a:avLst/>
          </a:prstGeom>
          <a:solidFill>
            <a:schemeClr val="accent3">
              <a:lumMod val="60000"/>
              <a:lumOff val="40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grpSp>
    <xdr:clientData/>
  </xdr:twoCellAnchor>
  <xdr:twoCellAnchor>
    <xdr:from>
      <xdr:col>30</xdr:col>
      <xdr:colOff>345014</xdr:colOff>
      <xdr:row>3</xdr:row>
      <xdr:rowOff>169332</xdr:rowOff>
    </xdr:from>
    <xdr:to>
      <xdr:col>40</xdr:col>
      <xdr:colOff>465665</xdr:colOff>
      <xdr:row>4</xdr:row>
      <xdr:rowOff>155222</xdr:rowOff>
    </xdr:to>
    <xdr:grpSp>
      <xdr:nvGrpSpPr>
        <xdr:cNvPr id="4" name="グループ化 3">
          <a:extLst>
            <a:ext uri="{FF2B5EF4-FFF2-40B4-BE49-F238E27FC236}">
              <a16:creationId xmlns:a16="http://schemas.microsoft.com/office/drawing/2014/main" id="{5CF82DB2-30CB-4963-951E-3DDEAE5EE1BE}"/>
            </a:ext>
          </a:extLst>
        </xdr:cNvPr>
        <xdr:cNvGrpSpPr/>
      </xdr:nvGrpSpPr>
      <xdr:grpSpPr>
        <a:xfrm>
          <a:off x="11753847" y="994832"/>
          <a:ext cx="5997576" cy="261057"/>
          <a:chOff x="11487148" y="1040313"/>
          <a:chExt cx="5954185" cy="257710"/>
        </a:xfrm>
      </xdr:grpSpPr>
      <xdr:sp macro="" textlink="">
        <xdr:nvSpPr>
          <xdr:cNvPr id="13" name="テキスト ボックス 12">
            <a:extLst>
              <a:ext uri="{FF2B5EF4-FFF2-40B4-BE49-F238E27FC236}">
                <a16:creationId xmlns:a16="http://schemas.microsoft.com/office/drawing/2014/main" id="{00000000-0008-0000-0200-00000D000000}"/>
              </a:ext>
            </a:extLst>
          </xdr:cNvPr>
          <xdr:cNvSpPr txBox="1"/>
        </xdr:nvSpPr>
        <xdr:spPr>
          <a:xfrm>
            <a:off x="11487148" y="1040313"/>
            <a:ext cx="5954185" cy="25771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法人名及び補助事業名を入力してください。</a:t>
            </a:r>
            <a:endParaRPr kumimoji="1" lang="en-US" altLang="ja-JP" sz="1100"/>
          </a:p>
          <a:p>
            <a:endParaRPr kumimoji="1" lang="en-US" altLang="ja-JP" sz="1100"/>
          </a:p>
          <a:p>
            <a:endParaRPr kumimoji="1" lang="ja-JP" altLang="en-US" sz="1100"/>
          </a:p>
        </xdr:txBody>
      </xdr:sp>
      <xdr:sp macro="" textlink="">
        <xdr:nvSpPr>
          <xdr:cNvPr id="17" name="角丸四角形 16">
            <a:extLst>
              <a:ext uri="{FF2B5EF4-FFF2-40B4-BE49-F238E27FC236}">
                <a16:creationId xmlns:a16="http://schemas.microsoft.com/office/drawing/2014/main" id="{00000000-0008-0000-0200-000011000000}"/>
              </a:ext>
            </a:extLst>
          </xdr:cNvPr>
          <xdr:cNvSpPr/>
        </xdr:nvSpPr>
        <xdr:spPr>
          <a:xfrm>
            <a:off x="11563421" y="1122862"/>
            <a:ext cx="433916" cy="127000"/>
          </a:xfrm>
          <a:prstGeom prst="roundRect">
            <a:avLst/>
          </a:prstGeom>
          <a:solidFill>
            <a:schemeClr val="bg1">
              <a:lumMod val="75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grpSp>
    <xdr:clientData/>
  </xdr:twoCellAnchor>
  <xdr:twoCellAnchor>
    <xdr:from>
      <xdr:col>31</xdr:col>
      <xdr:colOff>9526</xdr:colOff>
      <xdr:row>7</xdr:row>
      <xdr:rowOff>105832</xdr:rowOff>
    </xdr:from>
    <xdr:to>
      <xdr:col>40</xdr:col>
      <xdr:colOff>448734</xdr:colOff>
      <xdr:row>9</xdr:row>
      <xdr:rowOff>243416</xdr:rowOff>
    </xdr:to>
    <xdr:grpSp>
      <xdr:nvGrpSpPr>
        <xdr:cNvPr id="25" name="グループ化 24">
          <a:extLst>
            <a:ext uri="{FF2B5EF4-FFF2-40B4-BE49-F238E27FC236}">
              <a16:creationId xmlns:a16="http://schemas.microsoft.com/office/drawing/2014/main" id="{F57174D7-A2C8-42F7-A118-BBF4DE266982}"/>
            </a:ext>
          </a:extLst>
        </xdr:cNvPr>
        <xdr:cNvGrpSpPr/>
      </xdr:nvGrpSpPr>
      <xdr:grpSpPr>
        <a:xfrm>
          <a:off x="11764434" y="2028824"/>
          <a:ext cx="5963708" cy="687917"/>
          <a:chOff x="11498793" y="2163232"/>
          <a:chExt cx="5925608" cy="679450"/>
        </a:xfrm>
      </xdr:grpSpPr>
      <xdr:sp macro="" textlink="">
        <xdr:nvSpPr>
          <xdr:cNvPr id="15" name="テキスト ボックス 14">
            <a:extLst>
              <a:ext uri="{FF2B5EF4-FFF2-40B4-BE49-F238E27FC236}">
                <a16:creationId xmlns:a16="http://schemas.microsoft.com/office/drawing/2014/main" id="{00000000-0008-0000-0200-00000F000000}"/>
              </a:ext>
            </a:extLst>
          </xdr:cNvPr>
          <xdr:cNvSpPr txBox="1"/>
        </xdr:nvSpPr>
        <xdr:spPr>
          <a:xfrm>
            <a:off x="11498793" y="2163232"/>
            <a:ext cx="5925608" cy="67945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事業を簡潔に示す名称、又は事業項目名を入力してください。　　　　　　　　　　　　　　　　　　　　　　　　　　　　　　　</a:t>
            </a:r>
            <a:endParaRPr kumimoji="1" lang="en-US" altLang="ja-JP" sz="1100"/>
          </a:p>
          <a:p>
            <a:r>
              <a:rPr kumimoji="1" lang="ja-JP" altLang="en-US" sz="1100"/>
              <a:t>　　　　　費目（</a:t>
            </a:r>
            <a:r>
              <a:rPr kumimoji="1" lang="en-US" altLang="ja-JP" sz="1100"/>
              <a:t>A</a:t>
            </a:r>
            <a:r>
              <a:rPr kumimoji="1" lang="ja-JP" altLang="en-US" sz="1100"/>
              <a:t>）はプルダウンで旅費、物件費、事業費のいずれかを選んでください。</a:t>
            </a:r>
            <a:endParaRPr kumimoji="1" lang="en-US" altLang="ja-JP" sz="1100"/>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節（</a:t>
            </a:r>
            <a:r>
              <a:rPr kumimoji="1" lang="en-US" altLang="ja-JP" sz="1100">
                <a:solidFill>
                  <a:schemeClr val="dk1"/>
                </a:solidFill>
                <a:effectLst/>
                <a:latin typeface="+mn-lt"/>
                <a:ea typeface="+mn-ea"/>
                <a:cs typeface="+mn-cs"/>
              </a:rPr>
              <a:t>B</a:t>
            </a:r>
            <a:r>
              <a:rPr kumimoji="1" lang="ja-JP" altLang="ja-JP" sz="1100">
                <a:solidFill>
                  <a:schemeClr val="dk1"/>
                </a:solidFill>
                <a:effectLst/>
                <a:latin typeface="+mn-lt"/>
                <a:ea typeface="+mn-ea"/>
                <a:cs typeface="+mn-cs"/>
              </a:rPr>
              <a:t>）と補助率（</a:t>
            </a:r>
            <a:r>
              <a:rPr kumimoji="1" lang="en-US" altLang="ja-JP" sz="1100">
                <a:solidFill>
                  <a:schemeClr val="dk1"/>
                </a:solidFill>
                <a:effectLst/>
                <a:latin typeface="+mn-lt"/>
                <a:ea typeface="+mn-ea"/>
                <a:cs typeface="+mn-cs"/>
              </a:rPr>
              <a:t>C</a:t>
            </a:r>
            <a:r>
              <a:rPr kumimoji="1" lang="ja-JP" altLang="ja-JP" sz="1100">
                <a:solidFill>
                  <a:schemeClr val="dk1"/>
                </a:solidFill>
                <a:effectLst/>
                <a:latin typeface="+mn-lt"/>
                <a:ea typeface="+mn-ea"/>
                <a:cs typeface="+mn-cs"/>
              </a:rPr>
              <a:t>）をプルダウンで選んでください。</a:t>
            </a:r>
            <a:endParaRPr lang="ja-JP" altLang="ja-JP">
              <a:effectLst/>
            </a:endParaRPr>
          </a:p>
          <a:p>
            <a:endParaRPr kumimoji="1" lang="ja-JP" altLang="en-US" sz="1100"/>
          </a:p>
        </xdr:txBody>
      </xdr:sp>
      <xdr:sp macro="" textlink="">
        <xdr:nvSpPr>
          <xdr:cNvPr id="18" name="角丸四角形 17">
            <a:extLst>
              <a:ext uri="{FF2B5EF4-FFF2-40B4-BE49-F238E27FC236}">
                <a16:creationId xmlns:a16="http://schemas.microsoft.com/office/drawing/2014/main" id="{00000000-0008-0000-0200-000012000000}"/>
              </a:ext>
            </a:extLst>
          </xdr:cNvPr>
          <xdr:cNvSpPr/>
        </xdr:nvSpPr>
        <xdr:spPr>
          <a:xfrm>
            <a:off x="11603567" y="2407709"/>
            <a:ext cx="433916" cy="121708"/>
          </a:xfrm>
          <a:prstGeom prst="roundRect">
            <a:avLst/>
          </a:prstGeom>
          <a:solidFill>
            <a:srgbClr val="FFFF00"/>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sp macro="" textlink="">
        <xdr:nvSpPr>
          <xdr:cNvPr id="21" name="角丸四角形 20">
            <a:extLst>
              <a:ext uri="{FF2B5EF4-FFF2-40B4-BE49-F238E27FC236}">
                <a16:creationId xmlns:a16="http://schemas.microsoft.com/office/drawing/2014/main" id="{00000000-0008-0000-0200-000015000000}"/>
              </a:ext>
            </a:extLst>
          </xdr:cNvPr>
          <xdr:cNvSpPr/>
        </xdr:nvSpPr>
        <xdr:spPr>
          <a:xfrm>
            <a:off x="11594042" y="2609850"/>
            <a:ext cx="433916" cy="121708"/>
          </a:xfrm>
          <a:prstGeom prst="roundRect">
            <a:avLst/>
          </a:prstGeom>
          <a:solidFill>
            <a:schemeClr val="accent4">
              <a:lumMod val="60000"/>
              <a:lumOff val="40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grpSp>
    <xdr:clientData/>
  </xdr:twoCellAnchor>
  <xdr:twoCellAnchor>
    <xdr:from>
      <xdr:col>31</xdr:col>
      <xdr:colOff>5502</xdr:colOff>
      <xdr:row>13</xdr:row>
      <xdr:rowOff>227542</xdr:rowOff>
    </xdr:from>
    <xdr:to>
      <xdr:col>40</xdr:col>
      <xdr:colOff>436456</xdr:colOff>
      <xdr:row>16</xdr:row>
      <xdr:rowOff>96944</xdr:rowOff>
    </xdr:to>
    <xdr:grpSp>
      <xdr:nvGrpSpPr>
        <xdr:cNvPr id="30" name="グループ化 29">
          <a:extLst>
            <a:ext uri="{FF2B5EF4-FFF2-40B4-BE49-F238E27FC236}">
              <a16:creationId xmlns:a16="http://schemas.microsoft.com/office/drawing/2014/main" id="{6461F9BA-3746-43D5-BE3C-0B5DD0731ECD}"/>
            </a:ext>
          </a:extLst>
        </xdr:cNvPr>
        <xdr:cNvGrpSpPr/>
      </xdr:nvGrpSpPr>
      <xdr:grpSpPr>
        <a:xfrm>
          <a:off x="11766760" y="3765550"/>
          <a:ext cx="5952279" cy="628227"/>
          <a:chOff x="11486301" y="3995209"/>
          <a:chExt cx="5929632" cy="678392"/>
        </a:xfrm>
      </xdr:grpSpPr>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11486301" y="3995209"/>
            <a:ext cx="5929632" cy="678392"/>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節の合計の値の千円未満を四捨五入し、　　　　　補助対象経費（</a:t>
            </a:r>
            <a:r>
              <a:rPr kumimoji="1" lang="en-US" altLang="ja-JP" sz="1100"/>
              <a:t>F</a:t>
            </a:r>
            <a:r>
              <a:rPr kumimoji="1" lang="ja-JP" altLang="en-US" sz="1100"/>
              <a:t>）に入力してください。</a:t>
            </a:r>
            <a:endParaRPr kumimoji="1" lang="en-US" altLang="ja-JP" sz="1100"/>
          </a:p>
          <a:p>
            <a:r>
              <a:rPr kumimoji="1" lang="ja-JP" altLang="en-US" sz="1100"/>
              <a:t>入力すると　　　　　　補助金（</a:t>
            </a:r>
            <a:r>
              <a:rPr kumimoji="1" lang="en-US" altLang="ja-JP" sz="1100"/>
              <a:t>D</a:t>
            </a:r>
            <a:r>
              <a:rPr kumimoji="1" lang="ja-JP" altLang="en-US" sz="1100"/>
              <a:t>）及び自己負担金（</a:t>
            </a:r>
            <a:r>
              <a:rPr kumimoji="1" lang="en-US" altLang="ja-JP" sz="1100"/>
              <a:t>E</a:t>
            </a:r>
            <a:r>
              <a:rPr kumimoji="1" lang="ja-JP" altLang="en-US" sz="1100"/>
              <a:t>）が自動で算出されます。以下同様の作業ですべての費目、節目について２段書き１セットとして記入し、小計（</a:t>
            </a:r>
            <a:r>
              <a:rPr kumimoji="1" lang="en-US" altLang="ja-JP" sz="1100"/>
              <a:t>H</a:t>
            </a:r>
            <a:r>
              <a:rPr kumimoji="1" lang="ja-JP" altLang="en-US" sz="1100"/>
              <a:t>）及び総合計（</a:t>
            </a:r>
            <a:r>
              <a:rPr kumimoji="1" lang="en-US" altLang="ja-JP" sz="1100"/>
              <a:t>I</a:t>
            </a:r>
            <a:r>
              <a:rPr kumimoji="1" lang="ja-JP" altLang="en-US" sz="1100"/>
              <a:t>）を算出してください。</a:t>
            </a:r>
          </a:p>
        </xdr:txBody>
      </xdr:sp>
      <xdr:sp macro="" textlink="">
        <xdr:nvSpPr>
          <xdr:cNvPr id="20" name="角丸四角形 19">
            <a:extLst>
              <a:ext uri="{FF2B5EF4-FFF2-40B4-BE49-F238E27FC236}">
                <a16:creationId xmlns:a16="http://schemas.microsoft.com/office/drawing/2014/main" id="{00000000-0008-0000-0200-000014000000}"/>
              </a:ext>
            </a:extLst>
          </xdr:cNvPr>
          <xdr:cNvSpPr/>
        </xdr:nvSpPr>
        <xdr:spPr>
          <a:xfrm>
            <a:off x="14011273" y="4081991"/>
            <a:ext cx="355598" cy="118321"/>
          </a:xfrm>
          <a:prstGeom prst="roundRect">
            <a:avLst/>
          </a:prstGeom>
          <a:solidFill>
            <a:schemeClr val="accent6">
              <a:lumMod val="60000"/>
              <a:lumOff val="40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sp macro="" textlink="">
        <xdr:nvSpPr>
          <xdr:cNvPr id="22" name="角丸四角形 21">
            <a:extLst>
              <a:ext uri="{FF2B5EF4-FFF2-40B4-BE49-F238E27FC236}">
                <a16:creationId xmlns:a16="http://schemas.microsoft.com/office/drawing/2014/main" id="{00000000-0008-0000-0200-000016000000}"/>
              </a:ext>
            </a:extLst>
          </xdr:cNvPr>
          <xdr:cNvSpPr/>
        </xdr:nvSpPr>
        <xdr:spPr>
          <a:xfrm>
            <a:off x="12329358" y="4242615"/>
            <a:ext cx="357716" cy="122767"/>
          </a:xfrm>
          <a:prstGeom prst="roundRect">
            <a:avLst/>
          </a:prstGeom>
          <a:solidFill>
            <a:schemeClr val="accent5">
              <a:lumMod val="40000"/>
              <a:lumOff val="60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grpSp>
    <xdr:clientData/>
  </xdr:twoCellAnchor>
  <xdr:twoCellAnchor>
    <xdr:from>
      <xdr:col>31</xdr:col>
      <xdr:colOff>0</xdr:colOff>
      <xdr:row>17</xdr:row>
      <xdr:rowOff>25400</xdr:rowOff>
    </xdr:from>
    <xdr:to>
      <xdr:col>40</xdr:col>
      <xdr:colOff>440266</xdr:colOff>
      <xdr:row>18</xdr:row>
      <xdr:rowOff>33867</xdr:rowOff>
    </xdr:to>
    <xdr:sp macro="" textlink="">
      <xdr:nvSpPr>
        <xdr:cNvPr id="23" name="テキスト ボックス 22">
          <a:extLst>
            <a:ext uri="{FF2B5EF4-FFF2-40B4-BE49-F238E27FC236}">
              <a16:creationId xmlns:a16="http://schemas.microsoft.com/office/drawing/2014/main" id="{00000000-0008-0000-0200-000017000000}"/>
            </a:ext>
          </a:extLst>
        </xdr:cNvPr>
        <xdr:cNvSpPr txBox="1"/>
      </xdr:nvSpPr>
      <xdr:spPr>
        <a:xfrm>
          <a:off x="11489267" y="4826000"/>
          <a:ext cx="5926666" cy="2794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総</a:t>
          </a:r>
          <a:r>
            <a:rPr kumimoji="1" lang="ja-JP" altLang="ja-JP" sz="1100">
              <a:solidFill>
                <a:schemeClr val="dk1"/>
              </a:solidFill>
              <a:effectLst/>
              <a:latin typeface="+mn-lt"/>
              <a:ea typeface="+mn-ea"/>
              <a:cs typeface="+mn-cs"/>
            </a:rPr>
            <a:t>合計（</a:t>
          </a:r>
          <a:r>
            <a:rPr kumimoji="1" lang="en-US" altLang="ja-JP" sz="1100">
              <a:solidFill>
                <a:schemeClr val="dk1"/>
              </a:solidFill>
              <a:effectLst/>
              <a:latin typeface="+mn-lt"/>
              <a:ea typeface="+mn-ea"/>
              <a:cs typeface="+mn-cs"/>
            </a:rPr>
            <a:t>I</a:t>
          </a:r>
          <a:r>
            <a:rPr kumimoji="1" lang="ja-JP" altLang="ja-JP" sz="1100">
              <a:solidFill>
                <a:schemeClr val="dk1"/>
              </a:solidFill>
              <a:effectLst/>
              <a:latin typeface="+mn-lt"/>
              <a:ea typeface="+mn-ea"/>
              <a:cs typeface="+mn-cs"/>
            </a:rPr>
            <a:t>）で算出された値</a:t>
          </a:r>
          <a:r>
            <a:rPr kumimoji="1" lang="ja-JP" altLang="en-US" sz="1100">
              <a:solidFill>
                <a:schemeClr val="dk1"/>
              </a:solidFill>
              <a:effectLst/>
              <a:latin typeface="+mn-lt"/>
              <a:ea typeface="+mn-ea"/>
              <a:cs typeface="+mn-cs"/>
            </a:rPr>
            <a:t>は</a:t>
          </a:r>
          <a:r>
            <a:rPr kumimoji="1" lang="ja-JP" altLang="ja-JP" sz="1100">
              <a:solidFill>
                <a:schemeClr val="dk1"/>
              </a:solidFill>
              <a:effectLst/>
              <a:latin typeface="+mn-lt"/>
              <a:ea typeface="+mn-ea"/>
              <a:cs typeface="+mn-cs"/>
            </a:rPr>
            <a:t>１．収入の部</a:t>
          </a:r>
          <a:r>
            <a:rPr kumimoji="1" lang="ja-JP" altLang="en-US" sz="1100">
              <a:solidFill>
                <a:schemeClr val="dk1"/>
              </a:solidFill>
              <a:effectLst/>
              <a:latin typeface="+mn-lt"/>
              <a:ea typeface="+mn-ea"/>
              <a:cs typeface="+mn-cs"/>
            </a:rPr>
            <a:t>の予算額</a:t>
          </a:r>
          <a:r>
            <a:rPr kumimoji="1" lang="ja-JP" altLang="ja-JP" sz="1100">
              <a:solidFill>
                <a:schemeClr val="dk1"/>
              </a:solidFill>
              <a:effectLst/>
              <a:latin typeface="+mn-lt"/>
              <a:ea typeface="+mn-ea"/>
              <a:cs typeface="+mn-cs"/>
            </a:rPr>
            <a:t>へ自動で反映されます。</a:t>
          </a:r>
          <a:endParaRPr lang="ja-JP" altLang="ja-JP">
            <a:effectLst/>
          </a:endParaRPr>
        </a:p>
      </xdr:txBody>
    </xdr:sp>
    <xdr:clientData/>
  </xdr:twoCellAnchor>
  <xdr:twoCellAnchor>
    <xdr:from>
      <xdr:col>31</xdr:col>
      <xdr:colOff>3384</xdr:colOff>
      <xdr:row>10</xdr:row>
      <xdr:rowOff>26456</xdr:rowOff>
    </xdr:from>
    <xdr:to>
      <xdr:col>40</xdr:col>
      <xdr:colOff>448731</xdr:colOff>
      <xdr:row>13</xdr:row>
      <xdr:rowOff>186265</xdr:rowOff>
    </xdr:to>
    <xdr:grpSp>
      <xdr:nvGrpSpPr>
        <xdr:cNvPr id="29" name="グループ化 28">
          <a:extLst>
            <a:ext uri="{FF2B5EF4-FFF2-40B4-BE49-F238E27FC236}">
              <a16:creationId xmlns:a16="http://schemas.microsoft.com/office/drawing/2014/main" id="{5ADCD997-8A70-4EA0-BC0F-A37EB17A596C}"/>
            </a:ext>
          </a:extLst>
        </xdr:cNvPr>
        <xdr:cNvGrpSpPr/>
      </xdr:nvGrpSpPr>
      <xdr:grpSpPr>
        <a:xfrm>
          <a:off x="11764642" y="2781298"/>
          <a:ext cx="5963497" cy="968375"/>
          <a:chOff x="11484185" y="2930523"/>
          <a:chExt cx="5931747" cy="896409"/>
        </a:xfrm>
      </xdr:grpSpPr>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11484185" y="2930523"/>
            <a:ext cx="5931747" cy="896409"/>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上段には支出内容、　　　　　 下段には金額、回数、人数、数量等の算出根拠を入力してください。</a:t>
            </a:r>
            <a:endParaRPr kumimoji="1" lang="en-US" altLang="ja-JP" sz="1100"/>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t>入力すると　　　　　　合計が自動で算出されます。</a:t>
            </a:r>
            <a:r>
              <a:rPr kumimoji="1" lang="ja-JP" altLang="ja-JP" sz="1100">
                <a:solidFill>
                  <a:schemeClr val="dk1"/>
                </a:solidFill>
                <a:effectLst/>
                <a:latin typeface="+mn-lt"/>
                <a:ea typeface="+mn-ea"/>
                <a:cs typeface="+mn-cs"/>
              </a:rPr>
              <a:t>以下同様</a:t>
            </a:r>
            <a:r>
              <a:rPr kumimoji="1" lang="ja-JP" altLang="en-US" sz="1100">
                <a:solidFill>
                  <a:schemeClr val="dk1"/>
                </a:solidFill>
                <a:effectLst/>
                <a:latin typeface="+mn-lt"/>
                <a:ea typeface="+mn-ea"/>
                <a:cs typeface="+mn-cs"/>
              </a:rPr>
              <a:t>に２段書き１セットとし、</a:t>
            </a:r>
            <a:r>
              <a:rPr kumimoji="1" lang="ja-JP" altLang="ja-JP" sz="1100">
                <a:solidFill>
                  <a:schemeClr val="dk1"/>
                </a:solidFill>
                <a:effectLst/>
                <a:latin typeface="+mn-lt"/>
                <a:ea typeface="+mn-ea"/>
                <a:cs typeface="+mn-cs"/>
              </a:rPr>
              <a:t>節の合計金額を算出してください。</a:t>
            </a:r>
            <a:endParaRPr lang="ja-JP" altLang="ja-JP">
              <a:effectLst/>
            </a:endParaRPr>
          </a:p>
          <a:p>
            <a:endParaRPr kumimoji="1" lang="ja-JP" altLang="en-US" sz="1100"/>
          </a:p>
        </xdr:txBody>
      </xdr:sp>
      <xdr:sp macro="" textlink="">
        <xdr:nvSpPr>
          <xdr:cNvPr id="10" name="角丸四角形 9">
            <a:extLst>
              <a:ext uri="{FF2B5EF4-FFF2-40B4-BE49-F238E27FC236}">
                <a16:creationId xmlns:a16="http://schemas.microsoft.com/office/drawing/2014/main" id="{00000000-0008-0000-0200-00000A000000}"/>
              </a:ext>
            </a:extLst>
          </xdr:cNvPr>
          <xdr:cNvSpPr/>
        </xdr:nvSpPr>
        <xdr:spPr>
          <a:xfrm>
            <a:off x="11581342" y="3017307"/>
            <a:ext cx="433916" cy="121708"/>
          </a:xfrm>
          <a:prstGeom prst="roundRect">
            <a:avLst/>
          </a:prstGeom>
          <a:solidFill>
            <a:schemeClr val="accent3">
              <a:lumMod val="40000"/>
              <a:lumOff val="60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sp macro="" textlink="">
        <xdr:nvSpPr>
          <xdr:cNvPr id="19" name="角丸四角形 18">
            <a:extLst>
              <a:ext uri="{FF2B5EF4-FFF2-40B4-BE49-F238E27FC236}">
                <a16:creationId xmlns:a16="http://schemas.microsoft.com/office/drawing/2014/main" id="{00000000-0008-0000-0200-000013000000}"/>
              </a:ext>
            </a:extLst>
          </xdr:cNvPr>
          <xdr:cNvSpPr/>
        </xdr:nvSpPr>
        <xdr:spPr>
          <a:xfrm>
            <a:off x="12308415" y="3368675"/>
            <a:ext cx="433916" cy="115358"/>
          </a:xfrm>
          <a:prstGeom prst="roundRect">
            <a:avLst/>
          </a:prstGeom>
          <a:solidFill>
            <a:schemeClr val="accent2">
              <a:lumMod val="40000"/>
              <a:lumOff val="60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sp macro="" textlink="">
        <xdr:nvSpPr>
          <xdr:cNvPr id="24" name="角丸四角形 23">
            <a:extLst>
              <a:ext uri="{FF2B5EF4-FFF2-40B4-BE49-F238E27FC236}">
                <a16:creationId xmlns:a16="http://schemas.microsoft.com/office/drawing/2014/main" id="{00000000-0008-0000-0200-000018000000}"/>
              </a:ext>
            </a:extLst>
          </xdr:cNvPr>
          <xdr:cNvSpPr/>
        </xdr:nvSpPr>
        <xdr:spPr>
          <a:xfrm>
            <a:off x="13303249" y="3007782"/>
            <a:ext cx="357716" cy="121708"/>
          </a:xfrm>
          <a:prstGeom prst="roundRect">
            <a:avLst/>
          </a:prstGeom>
          <a:solidFill>
            <a:schemeClr val="bg2">
              <a:lumMod val="75000"/>
            </a:schemeClr>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grpSp>
    <xdr:clientData/>
  </xdr:twoCellAnchor>
  <xdr:twoCellAnchor>
    <xdr:from>
      <xdr:col>28</xdr:col>
      <xdr:colOff>21168</xdr:colOff>
      <xdr:row>17</xdr:row>
      <xdr:rowOff>63499</xdr:rowOff>
    </xdr:from>
    <xdr:to>
      <xdr:col>28</xdr:col>
      <xdr:colOff>190500</xdr:colOff>
      <xdr:row>19</xdr:row>
      <xdr:rowOff>179916</xdr:rowOff>
    </xdr:to>
    <xdr:sp macro="" textlink="">
      <xdr:nvSpPr>
        <xdr:cNvPr id="26" name="右中かっこ 25">
          <a:extLst>
            <a:ext uri="{FF2B5EF4-FFF2-40B4-BE49-F238E27FC236}">
              <a16:creationId xmlns:a16="http://schemas.microsoft.com/office/drawing/2014/main" id="{00000000-0008-0000-0200-00001A000000}"/>
            </a:ext>
          </a:extLst>
        </xdr:cNvPr>
        <xdr:cNvSpPr/>
      </xdr:nvSpPr>
      <xdr:spPr>
        <a:xfrm>
          <a:off x="11489268" y="4606924"/>
          <a:ext cx="169332" cy="668867"/>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31</xdr:col>
      <xdr:colOff>31750</xdr:colOff>
      <xdr:row>18</xdr:row>
      <xdr:rowOff>243416</xdr:rowOff>
    </xdr:from>
    <xdr:to>
      <xdr:col>40</xdr:col>
      <xdr:colOff>448733</xdr:colOff>
      <xdr:row>20</xdr:row>
      <xdr:rowOff>169332</xdr:rowOff>
    </xdr:to>
    <xdr:grpSp>
      <xdr:nvGrpSpPr>
        <xdr:cNvPr id="31" name="グループ化 30">
          <a:extLst>
            <a:ext uri="{FF2B5EF4-FFF2-40B4-BE49-F238E27FC236}">
              <a16:creationId xmlns:a16="http://schemas.microsoft.com/office/drawing/2014/main" id="{13F5A44F-06B5-4913-BB31-98A7375E2C2B}"/>
            </a:ext>
          </a:extLst>
        </xdr:cNvPr>
        <xdr:cNvGrpSpPr/>
      </xdr:nvGrpSpPr>
      <xdr:grpSpPr>
        <a:xfrm>
          <a:off x="11786658" y="5066241"/>
          <a:ext cx="5941483" cy="458258"/>
          <a:chOff x="11521017" y="5314949"/>
          <a:chExt cx="5903383" cy="467783"/>
        </a:xfrm>
      </xdr:grpSpPr>
      <xdr:sp macro="" textlink="">
        <xdr:nvSpPr>
          <xdr:cNvPr id="28" name="テキスト ボックス 27">
            <a:extLst>
              <a:ext uri="{FF2B5EF4-FFF2-40B4-BE49-F238E27FC236}">
                <a16:creationId xmlns:a16="http://schemas.microsoft.com/office/drawing/2014/main" id="{00000000-0008-0000-0200-00001C000000}"/>
              </a:ext>
            </a:extLst>
          </xdr:cNvPr>
          <xdr:cNvSpPr txBox="1"/>
        </xdr:nvSpPr>
        <xdr:spPr>
          <a:xfrm>
            <a:off x="11521017" y="5314949"/>
            <a:ext cx="5903383" cy="467783"/>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自己負担金の調達方法、金額を記入してください。</a:t>
            </a:r>
            <a:endParaRPr kumimoji="1" lang="en-US" altLang="ja-JP" sz="1100"/>
          </a:p>
          <a:p>
            <a:r>
              <a:rPr kumimoji="1" lang="ja-JP" altLang="ja-JP" sz="1100" b="1">
                <a:solidFill>
                  <a:schemeClr val="dk1"/>
                </a:solidFill>
                <a:effectLst/>
                <a:latin typeface="+mn-lt"/>
                <a:ea typeface="+mn-ea"/>
                <a:cs typeface="+mn-cs"/>
              </a:rPr>
              <a:t>入力が終わると</a:t>
            </a:r>
            <a:r>
              <a:rPr kumimoji="1" lang="ja-JP" altLang="en-US" sz="1100" b="1">
                <a:solidFill>
                  <a:schemeClr val="dk1"/>
                </a:solidFill>
                <a:effectLst/>
                <a:latin typeface="+mn-lt"/>
                <a:ea typeface="+mn-ea"/>
                <a:cs typeface="+mn-cs"/>
              </a:rPr>
              <a:t>すべての</a:t>
            </a:r>
            <a:r>
              <a:rPr kumimoji="1" lang="ja-JP" altLang="ja-JP" sz="1100" b="1">
                <a:solidFill>
                  <a:schemeClr val="dk1"/>
                </a:solidFill>
                <a:effectLst/>
                <a:latin typeface="+mn-lt"/>
                <a:ea typeface="+mn-ea"/>
                <a:cs typeface="+mn-cs"/>
              </a:rPr>
              <a:t>セルが白色に変わります。</a:t>
            </a:r>
            <a:endParaRPr kumimoji="1" lang="ja-JP" altLang="en-US" sz="1100" b="1"/>
          </a:p>
        </xdr:txBody>
      </xdr:sp>
      <xdr:sp macro="" textlink="">
        <xdr:nvSpPr>
          <xdr:cNvPr id="27" name="角丸四角形 26">
            <a:extLst>
              <a:ext uri="{FF2B5EF4-FFF2-40B4-BE49-F238E27FC236}">
                <a16:creationId xmlns:a16="http://schemas.microsoft.com/office/drawing/2014/main" id="{00000000-0008-0000-0200-00001B000000}"/>
              </a:ext>
            </a:extLst>
          </xdr:cNvPr>
          <xdr:cNvSpPr/>
        </xdr:nvSpPr>
        <xdr:spPr>
          <a:xfrm>
            <a:off x="11620500" y="5401734"/>
            <a:ext cx="436033" cy="127000"/>
          </a:xfrm>
          <a:prstGeom prst="roundRect">
            <a:avLst/>
          </a:prstGeom>
          <a:solidFill>
            <a:srgbClr val="00B050"/>
          </a:solid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solidFill>
                <a:schemeClr val="accent2">
                  <a:lumMod val="40000"/>
                  <a:lumOff val="60000"/>
                </a:schemeClr>
              </a:solidFill>
            </a:endParaRP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
    <tabColor theme="3" tint="0.59999389629810485"/>
  </sheetPr>
  <dimension ref="A1:AF32"/>
  <sheetViews>
    <sheetView tabSelected="1" view="pageBreakPreview" zoomScale="90" zoomScaleNormal="85" zoomScaleSheetLayoutView="90" workbookViewId="0">
      <selection activeCell="B2" sqref="B2:C2"/>
    </sheetView>
  </sheetViews>
  <sheetFormatPr defaultRowHeight="13"/>
  <cols>
    <col min="1" max="1" width="10" customWidth="1"/>
    <col min="2" max="2" width="4.08984375" customWidth="1"/>
    <col min="3" max="6" width="7.453125" customWidth="1"/>
    <col min="7" max="7" width="1.6328125" customWidth="1"/>
    <col min="8" max="8" width="5.7265625" bestFit="1" customWidth="1"/>
    <col min="9" max="9" width="1.6328125" customWidth="1"/>
    <col min="10" max="10" width="5.453125" customWidth="1"/>
    <col min="11" max="11" width="1.6328125" customWidth="1"/>
    <col min="12" max="12" width="5.453125" customWidth="1"/>
    <col min="13" max="13" width="1.6328125" customWidth="1"/>
    <col min="14" max="14" width="8.08984375" customWidth="1"/>
    <col min="15" max="15" width="10" customWidth="1"/>
    <col min="16" max="16" width="4.08984375" customWidth="1"/>
    <col min="17" max="18" width="7.453125" customWidth="1"/>
    <col min="19" max="19" width="7.453125" bestFit="1" customWidth="1"/>
    <col min="20" max="20" width="7.453125" customWidth="1"/>
    <col min="21" max="21" width="1.6328125" customWidth="1"/>
    <col min="22" max="22" width="5.26953125" customWidth="1"/>
    <col min="23" max="23" width="1.6328125" customWidth="1"/>
    <col min="24" max="24" width="5.453125" customWidth="1"/>
    <col min="25" max="25" width="1.6328125" customWidth="1"/>
    <col min="26" max="26" width="5.453125" customWidth="1"/>
    <col min="27" max="27" width="1.6328125" customWidth="1"/>
    <col min="28" max="28" width="8.08984375" customWidth="1"/>
    <col min="29" max="29" width="3" customWidth="1"/>
    <col min="30" max="30" width="9.36328125" customWidth="1"/>
    <col min="31" max="31" width="5" customWidth="1"/>
  </cols>
  <sheetData>
    <row r="1" spans="1:32" ht="21.75" customHeight="1">
      <c r="A1" s="1" t="s">
        <v>113</v>
      </c>
      <c r="B1" s="1"/>
      <c r="C1" s="1"/>
      <c r="D1" s="1"/>
      <c r="E1" s="1"/>
      <c r="F1" s="1"/>
      <c r="G1" s="1"/>
      <c r="H1" s="1"/>
      <c r="I1" s="1"/>
      <c r="J1" s="1"/>
      <c r="K1" s="1"/>
      <c r="L1" s="1"/>
      <c r="M1" s="1"/>
      <c r="N1" s="1"/>
      <c r="O1" s="1"/>
      <c r="P1" s="1"/>
      <c r="Q1" s="1"/>
      <c r="R1" s="1"/>
      <c r="S1" s="1"/>
      <c r="T1" s="1"/>
      <c r="U1" s="1"/>
      <c r="V1" s="1"/>
      <c r="W1" s="1"/>
      <c r="X1" s="1"/>
      <c r="Y1" s="1"/>
      <c r="Z1" s="1"/>
      <c r="AA1" s="1"/>
      <c r="AB1" s="27"/>
      <c r="AC1" s="27"/>
      <c r="AD1" s="27"/>
      <c r="AF1" s="71"/>
    </row>
    <row r="2" spans="1:32" ht="21.75" customHeight="1">
      <c r="A2" s="20" t="s">
        <v>17</v>
      </c>
      <c r="B2" s="169" t="s">
        <v>69</v>
      </c>
      <c r="C2" s="170"/>
      <c r="D2" s="175" t="str">
        <f>VLOOKUP(B2,補助率・費目・節!A:E,5,FALSE)</f>
        <v xml:space="preserve"> </v>
      </c>
      <c r="E2" s="176"/>
      <c r="F2" s="177"/>
      <c r="G2" s="21"/>
      <c r="H2" s="21"/>
      <c r="I2" s="21"/>
      <c r="J2" s="171" t="s">
        <v>4</v>
      </c>
      <c r="K2" s="171"/>
      <c r="L2" s="171"/>
      <c r="M2" s="171"/>
      <c r="N2" s="171"/>
      <c r="O2" s="171"/>
      <c r="P2" s="171"/>
      <c r="Q2" s="21"/>
      <c r="R2" s="75" t="s">
        <v>70</v>
      </c>
      <c r="S2" s="172"/>
      <c r="T2" s="172"/>
      <c r="U2" s="172"/>
      <c r="V2" s="172"/>
      <c r="W2" s="172"/>
      <c r="X2" s="172"/>
      <c r="Y2" s="172"/>
      <c r="Z2" s="172"/>
      <c r="AA2" s="172"/>
      <c r="AB2" s="172"/>
      <c r="AC2" s="120"/>
      <c r="AD2" s="120"/>
      <c r="AF2" s="115" t="s">
        <v>78</v>
      </c>
    </row>
    <row r="3" spans="1:32" ht="21.75" customHeight="1">
      <c r="A3" s="10" t="s">
        <v>25</v>
      </c>
      <c r="B3" s="173" t="str">
        <f>VLOOKUP(B2,補助率・費目・節!A:E,4,FALSE)</f>
        <v xml:space="preserve"> </v>
      </c>
      <c r="C3" s="174"/>
      <c r="D3" s="2"/>
      <c r="E3" s="2"/>
      <c r="F3" s="2"/>
      <c r="G3" s="2"/>
      <c r="H3" s="21"/>
      <c r="I3" s="2"/>
      <c r="J3" s="21"/>
      <c r="K3" s="2"/>
      <c r="L3" s="21"/>
      <c r="M3" s="21"/>
      <c r="N3" s="21"/>
      <c r="O3" s="21"/>
      <c r="P3" s="21"/>
      <c r="Q3" s="2"/>
      <c r="R3" s="75" t="s">
        <v>3</v>
      </c>
      <c r="S3" s="66" t="s">
        <v>114</v>
      </c>
      <c r="T3" s="186"/>
      <c r="U3" s="186"/>
      <c r="V3" s="186"/>
      <c r="W3" s="186"/>
      <c r="X3" s="186"/>
      <c r="Y3" s="186"/>
      <c r="Z3" s="186"/>
      <c r="AA3" s="186"/>
      <c r="AB3" s="67" t="s">
        <v>61</v>
      </c>
      <c r="AC3" s="121"/>
      <c r="AD3" s="121"/>
      <c r="AE3" s="69" t="s">
        <v>79</v>
      </c>
    </row>
    <row r="4" spans="1:32" ht="21.75" customHeight="1">
      <c r="A4" s="2"/>
      <c r="B4" s="2"/>
      <c r="C4" s="2"/>
      <c r="D4" s="2"/>
      <c r="E4" s="2"/>
      <c r="F4" s="2"/>
      <c r="G4" s="2"/>
      <c r="H4" s="21"/>
      <c r="I4" s="2"/>
      <c r="J4" s="21"/>
      <c r="K4" s="2"/>
      <c r="L4" s="21"/>
      <c r="M4" s="21"/>
      <c r="N4" s="21"/>
      <c r="O4" s="21"/>
      <c r="P4" s="21"/>
      <c r="Q4" s="2"/>
      <c r="R4" s="8"/>
      <c r="S4" s="9"/>
      <c r="T4" s="9"/>
      <c r="U4" s="9"/>
      <c r="V4" s="9"/>
      <c r="W4" s="9"/>
      <c r="X4" s="9"/>
      <c r="Y4" s="9"/>
      <c r="Z4" s="9"/>
      <c r="AA4" s="9"/>
      <c r="AB4" s="9"/>
      <c r="AC4" s="9"/>
      <c r="AD4" s="9"/>
    </row>
    <row r="5" spans="1:32" ht="21.75" customHeight="1">
      <c r="A5" s="21" t="s">
        <v>82</v>
      </c>
      <c r="B5" s="21"/>
      <c r="C5" s="21"/>
      <c r="D5" s="21"/>
      <c r="E5" s="22" t="s">
        <v>23</v>
      </c>
      <c r="F5" s="21"/>
      <c r="G5" s="21"/>
      <c r="H5" s="21"/>
      <c r="I5" s="21"/>
      <c r="J5" s="21"/>
      <c r="K5" s="21"/>
      <c r="L5" s="21"/>
      <c r="M5" s="21"/>
      <c r="N5" s="21"/>
      <c r="O5" s="21"/>
      <c r="P5" s="21"/>
      <c r="Q5" s="21"/>
      <c r="R5" s="21"/>
      <c r="S5" s="21"/>
      <c r="T5" s="21"/>
      <c r="U5" s="21"/>
      <c r="V5" s="21"/>
      <c r="W5" s="21"/>
      <c r="X5" s="21"/>
      <c r="Y5" s="21"/>
      <c r="Z5" s="21"/>
      <c r="AA5" s="21"/>
      <c r="AB5" s="21"/>
      <c r="AC5" s="21"/>
      <c r="AD5" s="21"/>
      <c r="AE5" s="164" t="s">
        <v>64</v>
      </c>
    </row>
    <row r="6" spans="1:32" ht="21.75" customHeight="1">
      <c r="A6" s="178" t="s">
        <v>19</v>
      </c>
      <c r="B6" s="178"/>
      <c r="C6" s="178"/>
      <c r="D6" s="179" t="s">
        <v>83</v>
      </c>
      <c r="E6" s="180"/>
      <c r="F6" s="21"/>
      <c r="G6" s="21"/>
      <c r="H6" s="21"/>
      <c r="I6" s="21"/>
      <c r="J6" s="21"/>
      <c r="K6" s="21"/>
      <c r="L6" s="21"/>
      <c r="M6" s="21"/>
      <c r="N6" s="21"/>
      <c r="O6" s="21"/>
      <c r="P6" s="21"/>
      <c r="Q6" s="21"/>
      <c r="R6" s="21"/>
      <c r="S6" s="21"/>
      <c r="T6" s="21"/>
      <c r="U6" s="21"/>
      <c r="V6" s="21"/>
      <c r="W6" s="21"/>
      <c r="X6" s="21"/>
      <c r="Y6" s="21"/>
      <c r="Z6" s="21"/>
      <c r="AA6" s="22"/>
      <c r="AB6" s="22"/>
      <c r="AC6" s="22"/>
      <c r="AD6" s="22"/>
    </row>
    <row r="7" spans="1:32" ht="21.75" customHeight="1" thickBot="1">
      <c r="A7" s="173" t="s">
        <v>20</v>
      </c>
      <c r="B7" s="181"/>
      <c r="C7" s="174"/>
      <c r="D7" s="182">
        <f>Q31</f>
        <v>0</v>
      </c>
      <c r="E7" s="183"/>
      <c r="F7" s="21"/>
      <c r="G7" s="23"/>
      <c r="H7" s="184" t="s">
        <v>34</v>
      </c>
      <c r="I7" s="185"/>
      <c r="J7" s="185"/>
      <c r="K7" s="23"/>
      <c r="L7" s="23"/>
      <c r="M7" s="166" t="s">
        <v>77</v>
      </c>
      <c r="N7" s="167"/>
      <c r="O7" s="167"/>
      <c r="P7" s="167"/>
      <c r="Q7" s="167"/>
      <c r="R7" s="167"/>
      <c r="S7" s="167"/>
      <c r="T7" s="167"/>
      <c r="U7" s="167"/>
      <c r="V7" s="168"/>
      <c r="W7" s="21"/>
      <c r="X7" s="21"/>
      <c r="Y7" s="21"/>
      <c r="Z7" s="21"/>
      <c r="AA7" s="22"/>
      <c r="AB7" s="22"/>
      <c r="AC7" s="22"/>
      <c r="AD7" s="22"/>
      <c r="AE7" s="69" t="s">
        <v>65</v>
      </c>
    </row>
    <row r="8" spans="1:32" ht="21.75" customHeight="1" thickTop="1" thickBot="1">
      <c r="A8" s="189" t="s">
        <v>21</v>
      </c>
      <c r="B8" s="189"/>
      <c r="C8" s="189"/>
      <c r="D8" s="190">
        <f>R31</f>
        <v>0</v>
      </c>
      <c r="E8" s="190"/>
      <c r="F8" s="21"/>
      <c r="G8" s="21"/>
      <c r="H8" s="191">
        <f>D8</f>
        <v>0</v>
      </c>
      <c r="I8" s="192"/>
      <c r="J8" s="193"/>
      <c r="K8" s="21"/>
      <c r="L8" s="21"/>
      <c r="M8" s="194"/>
      <c r="N8" s="195"/>
      <c r="O8" s="195"/>
      <c r="P8" s="195"/>
      <c r="Q8" s="195"/>
      <c r="R8" s="195"/>
      <c r="S8" s="195"/>
      <c r="T8" s="196"/>
      <c r="U8" s="197"/>
      <c r="V8" s="198"/>
      <c r="W8" s="21"/>
      <c r="X8" s="21"/>
      <c r="Y8" s="21"/>
      <c r="Z8" s="21"/>
      <c r="AA8" s="22"/>
      <c r="AB8" s="22"/>
      <c r="AC8" s="22"/>
      <c r="AD8" s="22"/>
    </row>
    <row r="9" spans="1:32" ht="21.75" customHeight="1" thickTop="1" thickBot="1">
      <c r="A9" s="199" t="s">
        <v>22</v>
      </c>
      <c r="B9" s="199"/>
      <c r="C9" s="199"/>
      <c r="D9" s="200">
        <f>S31</f>
        <v>0</v>
      </c>
      <c r="E9" s="200"/>
      <c r="F9" s="21"/>
      <c r="G9" s="21"/>
      <c r="H9" s="21"/>
      <c r="I9" s="21"/>
      <c r="J9" s="21"/>
      <c r="K9" s="21"/>
      <c r="L9" s="21"/>
      <c r="M9" s="194"/>
      <c r="N9" s="195"/>
      <c r="O9" s="195"/>
      <c r="P9" s="195"/>
      <c r="Q9" s="195"/>
      <c r="R9" s="195"/>
      <c r="S9" s="195"/>
      <c r="T9" s="196"/>
      <c r="U9" s="197"/>
      <c r="V9" s="198"/>
      <c r="W9" s="21"/>
      <c r="X9" s="21"/>
      <c r="Y9" s="21"/>
      <c r="Z9" s="21"/>
      <c r="AA9" s="22"/>
      <c r="AB9" s="22"/>
      <c r="AC9" s="22"/>
      <c r="AD9" s="22"/>
      <c r="AE9" s="69" t="s">
        <v>66</v>
      </c>
    </row>
    <row r="10" spans="1:32" ht="21.75" customHeight="1" thickTop="1">
      <c r="A10" s="199" t="s">
        <v>33</v>
      </c>
      <c r="B10" s="199"/>
      <c r="C10" s="199"/>
      <c r="D10" s="200">
        <f>AB31</f>
        <v>0</v>
      </c>
      <c r="E10" s="200"/>
      <c r="F10" s="21"/>
      <c r="G10" s="21"/>
      <c r="H10" s="21"/>
      <c r="I10" s="21"/>
      <c r="J10" s="21"/>
      <c r="K10" s="21"/>
      <c r="L10" s="21"/>
      <c r="M10" s="194"/>
      <c r="N10" s="195"/>
      <c r="O10" s="195"/>
      <c r="P10" s="195"/>
      <c r="Q10" s="195"/>
      <c r="R10" s="195"/>
      <c r="S10" s="195"/>
      <c r="T10" s="196"/>
      <c r="U10" s="197"/>
      <c r="V10" s="198"/>
      <c r="W10" s="21"/>
      <c r="X10" s="21"/>
      <c r="Y10" s="21"/>
      <c r="Z10" s="21"/>
      <c r="AA10" s="22"/>
      <c r="AB10" s="22"/>
      <c r="AC10" s="22"/>
      <c r="AD10" s="22"/>
    </row>
    <row r="11" spans="1:32" ht="21.75" customHeight="1">
      <c r="A11" s="2"/>
      <c r="B11" s="2"/>
      <c r="C11" s="2"/>
      <c r="D11" s="24"/>
      <c r="E11" s="24"/>
      <c r="F11" s="21"/>
      <c r="G11" s="21"/>
      <c r="H11" s="21"/>
      <c r="I11" s="21"/>
      <c r="J11" s="21"/>
      <c r="K11" s="21"/>
      <c r="L11" s="21"/>
      <c r="M11" s="21"/>
      <c r="N11" s="21"/>
      <c r="O11" s="21"/>
      <c r="P11" s="21"/>
      <c r="Q11" s="21"/>
      <c r="R11" s="21"/>
      <c r="S11" s="21"/>
      <c r="T11" s="21"/>
      <c r="U11" s="21"/>
      <c r="V11" s="21"/>
      <c r="W11" s="21"/>
      <c r="X11" s="21"/>
      <c r="Y11" s="21"/>
      <c r="Z11" s="21"/>
      <c r="AA11" s="22"/>
      <c r="AB11" s="22"/>
      <c r="AC11" s="22"/>
      <c r="AD11" s="22"/>
      <c r="AE11" s="69"/>
    </row>
    <row r="12" spans="1:32" ht="21.75" customHeight="1">
      <c r="A12" s="25" t="s">
        <v>24</v>
      </c>
      <c r="B12" s="25"/>
      <c r="C12" s="25"/>
      <c r="D12" s="25"/>
      <c r="E12" s="25"/>
      <c r="F12" s="25"/>
      <c r="G12" s="25"/>
      <c r="H12" s="25"/>
      <c r="I12" s="25"/>
      <c r="J12" s="25"/>
      <c r="K12" s="25"/>
      <c r="L12" s="25"/>
      <c r="M12" s="25"/>
      <c r="N12" s="25"/>
      <c r="O12" s="31"/>
      <c r="P12" s="31"/>
      <c r="Q12" s="31"/>
      <c r="R12" s="31"/>
      <c r="S12" s="31"/>
      <c r="T12" s="31"/>
      <c r="U12" s="25"/>
      <c r="V12" s="25"/>
      <c r="W12" s="25"/>
      <c r="X12" s="25"/>
      <c r="Y12" s="25"/>
      <c r="Z12" s="201" t="s">
        <v>0</v>
      </c>
      <c r="AA12" s="202"/>
      <c r="AB12" s="202"/>
      <c r="AE12" s="69" t="s">
        <v>67</v>
      </c>
    </row>
    <row r="13" spans="1:32" ht="18.75" customHeight="1">
      <c r="A13" s="187" t="s">
        <v>96</v>
      </c>
      <c r="B13" s="187"/>
      <c r="C13" s="187"/>
      <c r="D13" s="187"/>
      <c r="E13" s="187"/>
      <c r="F13" s="187"/>
      <c r="G13" s="187"/>
      <c r="H13" s="187"/>
      <c r="I13" s="187"/>
      <c r="J13" s="187"/>
      <c r="K13" s="187"/>
      <c r="L13" s="187"/>
      <c r="M13" s="187"/>
      <c r="N13" s="187"/>
      <c r="O13" s="188" t="s">
        <v>1</v>
      </c>
      <c r="P13" s="188"/>
      <c r="Q13" s="188"/>
      <c r="R13" s="188"/>
      <c r="S13" s="188"/>
      <c r="T13" s="188"/>
      <c r="U13" s="188"/>
      <c r="V13" s="188"/>
      <c r="W13" s="188"/>
      <c r="X13" s="188"/>
      <c r="Y13" s="188"/>
      <c r="Z13" s="188"/>
      <c r="AA13" s="188"/>
      <c r="AB13" s="188"/>
      <c r="AC13" s="122"/>
      <c r="AD13" s="122"/>
    </row>
    <row r="14" spans="1:32" ht="12.75" customHeight="1">
      <c r="A14" s="206" t="s">
        <v>2</v>
      </c>
      <c r="B14" s="208" t="s">
        <v>35</v>
      </c>
      <c r="C14" s="210" t="s">
        <v>5</v>
      </c>
      <c r="D14" s="210" t="s">
        <v>26</v>
      </c>
      <c r="E14" s="210" t="s">
        <v>28</v>
      </c>
      <c r="F14" s="212" t="s">
        <v>27</v>
      </c>
      <c r="G14" s="213"/>
      <c r="H14" s="213"/>
      <c r="I14" s="213"/>
      <c r="J14" s="213"/>
      <c r="K14" s="213"/>
      <c r="L14" s="213"/>
      <c r="M14" s="213"/>
      <c r="N14" s="214"/>
      <c r="O14" s="215" t="s">
        <v>2</v>
      </c>
      <c r="P14" s="217" t="s">
        <v>35</v>
      </c>
      <c r="Q14" s="219" t="s">
        <v>5</v>
      </c>
      <c r="R14" s="219" t="s">
        <v>26</v>
      </c>
      <c r="S14" s="219" t="s">
        <v>28</v>
      </c>
      <c r="T14" s="203" t="s">
        <v>27</v>
      </c>
      <c r="U14" s="204"/>
      <c r="V14" s="204"/>
      <c r="W14" s="204"/>
      <c r="X14" s="204"/>
      <c r="Y14" s="204"/>
      <c r="Z14" s="204"/>
      <c r="AA14" s="204"/>
      <c r="AB14" s="205"/>
      <c r="AC14" s="123"/>
      <c r="AD14" s="123"/>
      <c r="AE14" s="69"/>
    </row>
    <row r="15" spans="1:32" ht="21.75" customHeight="1">
      <c r="A15" s="207"/>
      <c r="B15" s="209"/>
      <c r="C15" s="211"/>
      <c r="D15" s="211"/>
      <c r="E15" s="211"/>
      <c r="F15" s="111" t="s">
        <v>63</v>
      </c>
      <c r="G15" s="112" t="s">
        <v>36</v>
      </c>
      <c r="H15" s="113" t="s">
        <v>38</v>
      </c>
      <c r="I15" s="112" t="s">
        <v>36</v>
      </c>
      <c r="J15" s="113" t="s">
        <v>38</v>
      </c>
      <c r="K15" s="112" t="s">
        <v>36</v>
      </c>
      <c r="L15" s="113" t="s">
        <v>38</v>
      </c>
      <c r="M15" s="113" t="s">
        <v>37</v>
      </c>
      <c r="N15" s="114" t="s">
        <v>73</v>
      </c>
      <c r="O15" s="216"/>
      <c r="P15" s="218"/>
      <c r="Q15" s="220"/>
      <c r="R15" s="220"/>
      <c r="S15" s="220"/>
      <c r="T15" s="14" t="s">
        <v>62</v>
      </c>
      <c r="U15" s="17" t="s">
        <v>36</v>
      </c>
      <c r="V15" s="15" t="s">
        <v>38</v>
      </c>
      <c r="W15" s="17" t="s">
        <v>36</v>
      </c>
      <c r="X15" s="15" t="s">
        <v>38</v>
      </c>
      <c r="Y15" s="17" t="s">
        <v>36</v>
      </c>
      <c r="Z15" s="15" t="s">
        <v>38</v>
      </c>
      <c r="AA15" s="15" t="s">
        <v>37</v>
      </c>
      <c r="AB15" s="16" t="s">
        <v>73</v>
      </c>
      <c r="AC15" s="124"/>
      <c r="AD15" s="124"/>
      <c r="AE15" s="87"/>
    </row>
    <row r="16" spans="1:32" ht="21.75" customHeight="1">
      <c r="A16" s="88" t="s">
        <v>29</v>
      </c>
      <c r="B16" s="89"/>
      <c r="C16" s="90"/>
      <c r="D16" s="90"/>
      <c r="E16" s="91"/>
      <c r="F16" s="92"/>
      <c r="G16" s="93"/>
      <c r="H16" s="93"/>
      <c r="I16" s="93"/>
      <c r="J16" s="93"/>
      <c r="K16" s="93"/>
      <c r="L16" s="93"/>
      <c r="M16" s="93"/>
      <c r="N16" s="94"/>
      <c r="O16" s="30" t="s">
        <v>87</v>
      </c>
      <c r="P16" s="3"/>
      <c r="Q16" s="18"/>
      <c r="R16" s="18"/>
      <c r="S16" s="19"/>
      <c r="T16" s="79"/>
      <c r="U16" s="79"/>
      <c r="V16" s="80"/>
      <c r="W16" s="79"/>
      <c r="X16" s="80"/>
      <c r="Y16" s="79"/>
      <c r="Z16" s="80"/>
      <c r="AA16" s="79"/>
      <c r="AB16" s="81"/>
      <c r="AC16" s="125"/>
      <c r="AD16" s="125"/>
      <c r="AE16" s="69" t="s">
        <v>75</v>
      </c>
    </row>
    <row r="17" spans="1:31" ht="21.75" customHeight="1">
      <c r="A17" s="95"/>
      <c r="B17" s="96"/>
      <c r="C17" s="97"/>
      <c r="D17" s="97"/>
      <c r="E17" s="98"/>
      <c r="F17" s="99"/>
      <c r="G17" s="100"/>
      <c r="H17" s="101"/>
      <c r="I17" s="100"/>
      <c r="J17" s="101"/>
      <c r="K17" s="100"/>
      <c r="L17" s="101"/>
      <c r="M17" s="100"/>
      <c r="N17" s="102"/>
      <c r="O17" s="70" t="s">
        <v>71</v>
      </c>
      <c r="P17" s="73" t="s">
        <v>39</v>
      </c>
      <c r="Q17" s="68" t="str">
        <f>IF(ISBLANK(S17),"",ROUNDDOWN(S17*("0 "&amp;P17)*1,-3))</f>
        <v/>
      </c>
      <c r="R17" s="68" t="str">
        <f>IF(ISBLANK(S17),"",S17-Q17)</f>
        <v/>
      </c>
      <c r="S17" s="83"/>
      <c r="T17" s="116" t="s">
        <v>72</v>
      </c>
      <c r="U17" s="117"/>
      <c r="V17" s="118"/>
      <c r="W17" s="117"/>
      <c r="X17" s="118"/>
      <c r="Y17" s="117"/>
      <c r="Z17" s="118"/>
      <c r="AA17" s="117"/>
      <c r="AB17" s="119"/>
      <c r="AC17" s="154"/>
      <c r="AD17" s="154"/>
      <c r="AE17" s="69"/>
    </row>
    <row r="18" spans="1:31" ht="21.75" customHeight="1" thickBot="1">
      <c r="A18" s="95"/>
      <c r="B18" s="96"/>
      <c r="C18" s="97"/>
      <c r="D18" s="97"/>
      <c r="E18" s="98"/>
      <c r="F18" s="99"/>
      <c r="G18" s="100"/>
      <c r="H18" s="101"/>
      <c r="I18" s="100"/>
      <c r="J18" s="101"/>
      <c r="K18" s="100"/>
      <c r="L18" s="101"/>
      <c r="M18" s="100"/>
      <c r="N18" s="102"/>
      <c r="O18" s="76" t="s">
        <v>71</v>
      </c>
      <c r="P18" s="77"/>
      <c r="Q18" s="84" t="str">
        <f t="shared" ref="Q18:Q30" si="0">IF(ISBLANK(S18),"",ROUNDDOWN(S18*("0 "&amp;P18)*1,-3))</f>
        <v/>
      </c>
      <c r="R18" s="84" t="str">
        <f t="shared" ref="R18:R30" si="1">IF(ISBLANK(S18),"",S18-Q18)</f>
        <v/>
      </c>
      <c r="S18" s="85"/>
      <c r="T18" s="74"/>
      <c r="U18" s="63" t="str">
        <f t="shared" ref="U18:U30" si="2">IF(ISBLANK(V18),"","×")</f>
        <v/>
      </c>
      <c r="V18" s="78"/>
      <c r="W18" s="63" t="str">
        <f t="shared" ref="W18:W30" si="3">IF(ISBLANK(X18),"","×")</f>
        <v/>
      </c>
      <c r="X18" s="78"/>
      <c r="Y18" s="63" t="str">
        <f t="shared" ref="Y18:Y30" si="4">IF(ISBLANK(Z18),"","×")</f>
        <v/>
      </c>
      <c r="Z18" s="78"/>
      <c r="AA18" s="63" t="str">
        <f t="shared" ref="AA18:AA30" si="5">IF(COUNTIF(T18,"&gt;0"),"=","")</f>
        <v/>
      </c>
      <c r="AB18" s="82" t="str">
        <f>IF(ISNUMBER(T18),T18*IF(ISNUMBER(LOOKUP(8^3^8,MID(ASC(V18),MIN(FIND({0,1,2,3,4,5,6,7,8,9},ASC(V18)&amp;1234567890)),{1,2,3,4,5,6,7,8,9,10,11,12,13,14,15,16})*1)),LOOKUP(8^3^8,MID(ASC(V18),MIN(FIND({0,1,2,3,4,5,6,7,8,9},ASC(V18)&amp;1234567890)),{1,2,3,4,5,6,7,8,9,10,11,12,13,14,15,16})*1),1)*IF(ISNUMBER(LOOKUP(8^3^8,MID(ASC(X18),MIN(FIND({0,1,2,3,4,5,6,7,8,9},ASC(X18)&amp;1234567890)),{1,2,3,4,5,6,7,8,9,10,11,12,13,14,15,16})*1)),LOOKUP(8^3^8,MID(ASC(X18),MIN(FIND({0,1,2,3,4,5,6,7,8,9},ASC(X18)&amp;1234567890)),{1,2,3,4,5,6,7,8,9,10,11,12,13,14,15,16})*1),1)*IF(ISNUMBER(LOOKUP(8^3^8,MID(ASC(Z18),MIN(FIND({0,1,2,3,4,5,6,7,8,9},ASC(Z18)&amp;1234567890)),{1,2,3,4,5,6,7,8,9,10,11,12,13,14,15,16})*1)),LOOKUP(8^3^8,MID(ASC(Z18),MIN(FIND({0,1,2,3,4,5,6,7,8,9},ASC(Z18)&amp;1234567890)),{1,2,3,4,5,6,7,8,9,10,11,12,13,14,15,16})*1),1),"")</f>
        <v/>
      </c>
      <c r="AC18" s="126"/>
      <c r="AD18" s="155" t="s">
        <v>81</v>
      </c>
    </row>
    <row r="19" spans="1:31" ht="21.75" customHeight="1" thickBot="1">
      <c r="A19" s="95"/>
      <c r="B19" s="96"/>
      <c r="C19" s="97"/>
      <c r="D19" s="97"/>
      <c r="E19" s="98"/>
      <c r="F19" s="99"/>
      <c r="G19" s="100"/>
      <c r="H19" s="101"/>
      <c r="I19" s="100"/>
      <c r="J19" s="101"/>
      <c r="K19" s="100"/>
      <c r="L19" s="101"/>
      <c r="M19" s="100"/>
      <c r="N19" s="102"/>
      <c r="O19" s="13"/>
      <c r="P19" s="4"/>
      <c r="Q19" s="68" t="str">
        <f t="shared" si="0"/>
        <v/>
      </c>
      <c r="R19" s="68" t="str">
        <f t="shared" si="1"/>
        <v/>
      </c>
      <c r="S19" s="41"/>
      <c r="T19" s="116" t="s">
        <v>80</v>
      </c>
      <c r="U19" s="117"/>
      <c r="V19" s="118"/>
      <c r="W19" s="117"/>
      <c r="X19" s="118"/>
      <c r="Y19" s="117"/>
      <c r="Z19" s="118"/>
      <c r="AA19" s="117"/>
      <c r="AB19" s="119"/>
      <c r="AC19" s="126"/>
      <c r="AD19" s="127">
        <f>IFERROR(SUM(AB18:AB20),"")</f>
        <v>0</v>
      </c>
      <c r="AE19" s="69" t="s">
        <v>68</v>
      </c>
    </row>
    <row r="20" spans="1:31" ht="21.75" customHeight="1">
      <c r="A20" s="95"/>
      <c r="B20" s="96"/>
      <c r="C20" s="97"/>
      <c r="D20" s="97"/>
      <c r="E20" s="98"/>
      <c r="F20" s="101"/>
      <c r="G20" s="100"/>
      <c r="H20" s="101"/>
      <c r="I20" s="100"/>
      <c r="J20" s="101"/>
      <c r="K20" s="100"/>
      <c r="L20" s="101"/>
      <c r="M20" s="100"/>
      <c r="N20" s="102"/>
      <c r="O20" s="13"/>
      <c r="P20" s="4"/>
      <c r="Q20" s="68" t="str">
        <f t="shared" si="0"/>
        <v/>
      </c>
      <c r="R20" s="68" t="str">
        <f t="shared" si="1"/>
        <v/>
      </c>
      <c r="S20" s="41"/>
      <c r="T20" s="74"/>
      <c r="U20" s="63" t="str">
        <f t="shared" ref="U20" si="6">IF(ISBLANK(V20),"","×")</f>
        <v/>
      </c>
      <c r="V20" s="78"/>
      <c r="W20" s="63" t="str">
        <f t="shared" ref="W20" si="7">IF(ISBLANK(X20),"","×")</f>
        <v/>
      </c>
      <c r="X20" s="78"/>
      <c r="Y20" s="63" t="str">
        <f t="shared" ref="Y20" si="8">IF(ISBLANK(Z20),"","×")</f>
        <v/>
      </c>
      <c r="Z20" s="78"/>
      <c r="AA20" s="63" t="str">
        <f t="shared" ref="AA20" si="9">IF(COUNTIF(T20,"&gt;0"),"=","")</f>
        <v/>
      </c>
      <c r="AB20" s="82" t="str">
        <f>IF(ISNUMBER(T20),T20*IF(ISNUMBER(LOOKUP(8^3^8,MID(ASC(V20),MIN(FIND({0,1,2,3,4,5,6,7,8,9},ASC(V20)&amp;1234567890)),{1,2,3,4,5,6,7,8,9,10,11,12,13,14,15,16})*1)),LOOKUP(8^3^8,MID(ASC(V20),MIN(FIND({0,1,2,3,4,5,6,7,8,9},ASC(V20)&amp;1234567890)),{1,2,3,4,5,6,7,8,9,10,11,12,13,14,15,16})*1),1)*IF(ISNUMBER(LOOKUP(8^3^8,MID(ASC(X20),MIN(FIND({0,1,2,3,4,5,6,7,8,9},ASC(X20)&amp;1234567890)),{1,2,3,4,5,6,7,8,9,10,11,12,13,14,15,16})*1)),LOOKUP(8^3^8,MID(ASC(X20),MIN(FIND({0,1,2,3,4,5,6,7,8,9},ASC(X20)&amp;1234567890)),{1,2,3,4,5,6,7,8,9,10,11,12,13,14,15,16})*1),1)*IF(ISNUMBER(LOOKUP(8^3^8,MID(ASC(Z20),MIN(FIND({0,1,2,3,4,5,6,7,8,9},ASC(Z20)&amp;1234567890)),{1,2,3,4,5,6,7,8,9,10,11,12,13,14,15,16})*1)),LOOKUP(8^3^8,MID(ASC(Z20),MIN(FIND({0,1,2,3,4,5,6,7,8,9},ASC(Z20)&amp;1234567890)),{1,2,3,4,5,6,7,8,9,10,11,12,13,14,15,16})*1),1),"")</f>
        <v/>
      </c>
      <c r="AC20" s="126"/>
      <c r="AD20" s="126"/>
    </row>
    <row r="21" spans="1:31" ht="21.75" customHeight="1">
      <c r="A21" s="95"/>
      <c r="B21" s="96"/>
      <c r="C21" s="97"/>
      <c r="D21" s="97"/>
      <c r="E21" s="98"/>
      <c r="F21" s="101"/>
      <c r="G21" s="100"/>
      <c r="H21" s="101"/>
      <c r="I21" s="100"/>
      <c r="J21" s="101"/>
      <c r="K21" s="100"/>
      <c r="L21" s="101"/>
      <c r="M21" s="100"/>
      <c r="N21" s="102"/>
      <c r="O21" s="13"/>
      <c r="P21" s="4"/>
      <c r="Q21" s="68" t="str">
        <f t="shared" ref="Q21:Q29" si="10">IF(ISBLANK(S21),"",ROUNDDOWN(S21*("0 "&amp;P21)*1,-3))</f>
        <v/>
      </c>
      <c r="R21" s="68" t="str">
        <f t="shared" si="1"/>
        <v/>
      </c>
      <c r="S21" s="41"/>
      <c r="T21" s="65"/>
      <c r="U21" s="63" t="str">
        <f t="shared" si="2"/>
        <v/>
      </c>
      <c r="V21" s="72"/>
      <c r="W21" s="63" t="str">
        <f t="shared" si="3"/>
        <v/>
      </c>
      <c r="X21" s="72"/>
      <c r="Y21" s="63" t="str">
        <f t="shared" si="4"/>
        <v/>
      </c>
      <c r="Z21" s="72"/>
      <c r="AA21" s="63" t="str">
        <f t="shared" ref="AA21:AA29" si="11">IF(COUNTIF(T21,"&gt;0"),"=","")</f>
        <v/>
      </c>
      <c r="AB21" s="64" t="str">
        <f>IF(ISNUMBER(T21),T21*IF(ISNUMBER(LOOKUP(8^3^8,MID(ASC(V21),MIN(FIND({0,1,2,3,4,5,6,7,8,9},ASC(V21)&amp;1234567890)),{1,2,3,4,5,6,7,8,9,10,11,12,13,14,15,16})*1)),LOOKUP(8^3^8,MID(ASC(V21),MIN(FIND({0,1,2,3,4,5,6,7,8,9},ASC(V21)&amp;1234567890)),{1,2,3,4,5,6,7,8,9,10,11,12,13,14,15,16})*1),1)*IF(ISNUMBER(LOOKUP(8^3^8,MID(ASC(X21),MIN(FIND({0,1,2,3,4,5,6,7,8,9},ASC(X21)&amp;1234567890)),{1,2,3,4,5,6,7,8,9,10,11,12,13,14,15,16})*1)),LOOKUP(8^3^8,MID(ASC(X21),MIN(FIND({0,1,2,3,4,5,6,7,8,9},ASC(X21)&amp;1234567890)),{1,2,3,4,5,6,7,8,9,10,11,12,13,14,15,16})*1),1)*IF(ISNUMBER(LOOKUP(8^3^8,MID(ASC(Z21),MIN(FIND({0,1,2,3,4,5,6,7,8,9},ASC(Z21)&amp;1234567890)),{1,2,3,4,5,6,7,8,9,10,11,12,13,14,15,16})*1)),LOOKUP(8^3^8,MID(ASC(Z21),MIN(FIND({0,1,2,3,4,5,6,7,8,9},ASC(Z21)&amp;1234567890)),{1,2,3,4,5,6,7,8,9,10,11,12,13,14,15,16})*1),1),"")</f>
        <v/>
      </c>
      <c r="AC21" s="126"/>
      <c r="AD21" s="126"/>
      <c r="AE21" s="69" t="s">
        <v>76</v>
      </c>
    </row>
    <row r="22" spans="1:31" ht="21.75" customHeight="1">
      <c r="A22" s="95"/>
      <c r="B22" s="96"/>
      <c r="C22" s="97"/>
      <c r="D22" s="97"/>
      <c r="E22" s="98"/>
      <c r="F22" s="101"/>
      <c r="G22" s="100"/>
      <c r="H22" s="101"/>
      <c r="I22" s="100"/>
      <c r="J22" s="101"/>
      <c r="K22" s="100"/>
      <c r="L22" s="101"/>
      <c r="M22" s="100"/>
      <c r="N22" s="102"/>
      <c r="O22" s="13"/>
      <c r="P22" s="4"/>
      <c r="Q22" s="68" t="str">
        <f t="shared" ref="Q22:Q24" si="12">IF(ISBLANK(S22),"",ROUNDDOWN(S22*("0 "&amp;P22)*1,-3))</f>
        <v/>
      </c>
      <c r="R22" s="68" t="str">
        <f t="shared" si="1"/>
        <v/>
      </c>
      <c r="S22" s="41"/>
      <c r="T22" s="65"/>
      <c r="U22" s="63" t="str">
        <f t="shared" si="2"/>
        <v/>
      </c>
      <c r="V22" s="72"/>
      <c r="W22" s="63" t="str">
        <f t="shared" si="3"/>
        <v/>
      </c>
      <c r="X22" s="72"/>
      <c r="Y22" s="63" t="str">
        <f t="shared" si="4"/>
        <v/>
      </c>
      <c r="Z22" s="72"/>
      <c r="AA22" s="63" t="str">
        <f t="shared" ref="AA22:AA24" si="13">IF(COUNTIF(T22,"&gt;0"),"=","")</f>
        <v/>
      </c>
      <c r="AB22" s="64" t="str">
        <f>IF(ISNUMBER(T22),T22*IF(ISNUMBER(LOOKUP(8^3^8,MID(ASC(V22),MIN(FIND({0,1,2,3,4,5,6,7,8,9},ASC(V22)&amp;1234567890)),{1,2,3,4,5,6,7,8,9,10,11,12,13,14,15,16})*1)),LOOKUP(8^3^8,MID(ASC(V22),MIN(FIND({0,1,2,3,4,5,6,7,8,9},ASC(V22)&amp;1234567890)),{1,2,3,4,5,6,7,8,9,10,11,12,13,14,15,16})*1),1)*IF(ISNUMBER(LOOKUP(8^3^8,MID(ASC(X22),MIN(FIND({0,1,2,3,4,5,6,7,8,9},ASC(X22)&amp;1234567890)),{1,2,3,4,5,6,7,8,9,10,11,12,13,14,15,16})*1)),LOOKUP(8^3^8,MID(ASC(X22),MIN(FIND({0,1,2,3,4,5,6,7,8,9},ASC(X22)&amp;1234567890)),{1,2,3,4,5,6,7,8,9,10,11,12,13,14,15,16})*1),1)*IF(ISNUMBER(LOOKUP(8^3^8,MID(ASC(Z22),MIN(FIND({0,1,2,3,4,5,6,7,8,9},ASC(Z22)&amp;1234567890)),{1,2,3,4,5,6,7,8,9,10,11,12,13,14,15,16})*1)),LOOKUP(8^3^8,MID(ASC(Z22),MIN(FIND({0,1,2,3,4,5,6,7,8,9},ASC(Z22)&amp;1234567890)),{1,2,3,4,5,6,7,8,9,10,11,12,13,14,15,16})*1),1),"")</f>
        <v/>
      </c>
      <c r="AC22" s="126"/>
      <c r="AD22" s="126"/>
    </row>
    <row r="23" spans="1:31" ht="21.75" customHeight="1">
      <c r="A23" s="95"/>
      <c r="B23" s="96"/>
      <c r="C23" s="97"/>
      <c r="D23" s="97"/>
      <c r="E23" s="98"/>
      <c r="F23" s="101"/>
      <c r="G23" s="100"/>
      <c r="H23" s="101"/>
      <c r="I23" s="100"/>
      <c r="J23" s="101"/>
      <c r="K23" s="100"/>
      <c r="L23" s="101"/>
      <c r="M23" s="100"/>
      <c r="N23" s="102"/>
      <c r="O23" s="13"/>
      <c r="P23" s="4"/>
      <c r="Q23" s="68" t="str">
        <f t="shared" si="12"/>
        <v/>
      </c>
      <c r="R23" s="68" t="str">
        <f t="shared" si="1"/>
        <v/>
      </c>
      <c r="S23" s="41"/>
      <c r="T23" s="65"/>
      <c r="U23" s="63" t="str">
        <f t="shared" si="2"/>
        <v/>
      </c>
      <c r="V23" s="72"/>
      <c r="W23" s="63" t="str">
        <f t="shared" si="3"/>
        <v/>
      </c>
      <c r="X23" s="72"/>
      <c r="Y23" s="63" t="str">
        <f t="shared" si="4"/>
        <v/>
      </c>
      <c r="Z23" s="72"/>
      <c r="AA23" s="63" t="str">
        <f t="shared" si="13"/>
        <v/>
      </c>
      <c r="AB23" s="64" t="str">
        <f>IF(ISNUMBER(T23),T23*IF(ISNUMBER(LOOKUP(8^3^8,MID(ASC(V23),MIN(FIND({0,1,2,3,4,5,6,7,8,9},ASC(V23)&amp;1234567890)),{1,2,3,4,5,6,7,8,9,10,11,12,13,14,15,16})*1)),LOOKUP(8^3^8,MID(ASC(V23),MIN(FIND({0,1,2,3,4,5,6,7,8,9},ASC(V23)&amp;1234567890)),{1,2,3,4,5,6,7,8,9,10,11,12,13,14,15,16})*1),1)*IF(ISNUMBER(LOOKUP(8^3^8,MID(ASC(X23),MIN(FIND({0,1,2,3,4,5,6,7,8,9},ASC(X23)&amp;1234567890)),{1,2,3,4,5,6,7,8,9,10,11,12,13,14,15,16})*1)),LOOKUP(8^3^8,MID(ASC(X23),MIN(FIND({0,1,2,3,4,5,6,7,8,9},ASC(X23)&amp;1234567890)),{1,2,3,4,5,6,7,8,9,10,11,12,13,14,15,16})*1),1)*IF(ISNUMBER(LOOKUP(8^3^8,MID(ASC(Z23),MIN(FIND({0,1,2,3,4,5,6,7,8,9},ASC(Z23)&amp;1234567890)),{1,2,3,4,5,6,7,8,9,10,11,12,13,14,15,16})*1)),LOOKUP(8^3^8,MID(ASC(Z23),MIN(FIND({0,1,2,3,4,5,6,7,8,9},ASC(Z23)&amp;1234567890)),{1,2,3,4,5,6,7,8,9,10,11,12,13,14,15,16})*1),1),"")</f>
        <v/>
      </c>
      <c r="AC23" s="126"/>
      <c r="AD23" s="126"/>
      <c r="AE23" s="69"/>
    </row>
    <row r="24" spans="1:31" ht="21.75" customHeight="1">
      <c r="A24" s="95"/>
      <c r="B24" s="96"/>
      <c r="C24" s="97"/>
      <c r="D24" s="97"/>
      <c r="E24" s="98"/>
      <c r="F24" s="101"/>
      <c r="G24" s="100"/>
      <c r="H24" s="101"/>
      <c r="I24" s="100"/>
      <c r="J24" s="101"/>
      <c r="K24" s="100"/>
      <c r="L24" s="101"/>
      <c r="M24" s="100"/>
      <c r="N24" s="102"/>
      <c r="O24" s="13"/>
      <c r="P24" s="4"/>
      <c r="Q24" s="68" t="str">
        <f t="shared" si="12"/>
        <v/>
      </c>
      <c r="R24" s="68" t="str">
        <f t="shared" si="1"/>
        <v/>
      </c>
      <c r="S24" s="41"/>
      <c r="T24" s="65"/>
      <c r="U24" s="63" t="str">
        <f t="shared" si="2"/>
        <v/>
      </c>
      <c r="V24" s="72"/>
      <c r="W24" s="63" t="str">
        <f t="shared" si="3"/>
        <v/>
      </c>
      <c r="X24" s="72"/>
      <c r="Y24" s="63" t="str">
        <f t="shared" si="4"/>
        <v/>
      </c>
      <c r="Z24" s="72"/>
      <c r="AA24" s="63" t="str">
        <f t="shared" si="13"/>
        <v/>
      </c>
      <c r="AB24" s="64" t="str">
        <f>IF(ISNUMBER(T24),T24*IF(ISNUMBER(LOOKUP(8^3^8,MID(ASC(V24),MIN(FIND({0,1,2,3,4,5,6,7,8,9},ASC(V24)&amp;1234567890)),{1,2,3,4,5,6,7,8,9,10,11,12,13,14,15,16})*1)),LOOKUP(8^3^8,MID(ASC(V24),MIN(FIND({0,1,2,3,4,5,6,7,8,9},ASC(V24)&amp;1234567890)),{1,2,3,4,5,6,7,8,9,10,11,12,13,14,15,16})*1),1)*IF(ISNUMBER(LOOKUP(8^3^8,MID(ASC(X24),MIN(FIND({0,1,2,3,4,5,6,7,8,9},ASC(X24)&amp;1234567890)),{1,2,3,4,5,6,7,8,9,10,11,12,13,14,15,16})*1)),LOOKUP(8^3^8,MID(ASC(X24),MIN(FIND({0,1,2,3,4,5,6,7,8,9},ASC(X24)&amp;1234567890)),{1,2,3,4,5,6,7,8,9,10,11,12,13,14,15,16})*1),1)*IF(ISNUMBER(LOOKUP(8^3^8,MID(ASC(Z24),MIN(FIND({0,1,2,3,4,5,6,7,8,9},ASC(Z24)&amp;1234567890)),{1,2,3,4,5,6,7,8,9,10,11,12,13,14,15,16})*1)),LOOKUP(8^3^8,MID(ASC(Z24),MIN(FIND({0,1,2,3,4,5,6,7,8,9},ASC(Z24)&amp;1234567890)),{1,2,3,4,5,6,7,8,9,10,11,12,13,14,15,16})*1),1),"")</f>
        <v/>
      </c>
      <c r="AC24" s="126"/>
      <c r="AD24" s="126"/>
    </row>
    <row r="25" spans="1:31" ht="21.75" customHeight="1">
      <c r="A25" s="95"/>
      <c r="B25" s="96"/>
      <c r="C25" s="97"/>
      <c r="D25" s="97"/>
      <c r="E25" s="98"/>
      <c r="F25" s="101"/>
      <c r="G25" s="100"/>
      <c r="H25" s="101"/>
      <c r="I25" s="100"/>
      <c r="J25" s="101"/>
      <c r="K25" s="100"/>
      <c r="L25" s="101"/>
      <c r="M25" s="100"/>
      <c r="N25" s="102"/>
      <c r="O25" s="13"/>
      <c r="P25" s="4"/>
      <c r="Q25" s="68" t="str">
        <f t="shared" si="10"/>
        <v/>
      </c>
      <c r="R25" s="68" t="str">
        <f t="shared" si="1"/>
        <v/>
      </c>
      <c r="S25" s="41"/>
      <c r="T25" s="65"/>
      <c r="U25" s="63" t="str">
        <f t="shared" si="2"/>
        <v/>
      </c>
      <c r="V25" s="72"/>
      <c r="W25" s="63" t="str">
        <f t="shared" si="3"/>
        <v/>
      </c>
      <c r="X25" s="72"/>
      <c r="Y25" s="63" t="str">
        <f t="shared" si="4"/>
        <v/>
      </c>
      <c r="Z25" s="72"/>
      <c r="AA25" s="63" t="str">
        <f t="shared" si="11"/>
        <v/>
      </c>
      <c r="AB25" s="64" t="str">
        <f>IF(ISNUMBER(T25),T25*IF(ISNUMBER(LOOKUP(8^3^8,MID(ASC(V25),MIN(FIND({0,1,2,3,4,5,6,7,8,9},ASC(V25)&amp;1234567890)),{1,2,3,4,5,6,7,8,9,10,11,12,13,14,15,16})*1)),LOOKUP(8^3^8,MID(ASC(V25),MIN(FIND({0,1,2,3,4,5,6,7,8,9},ASC(V25)&amp;1234567890)),{1,2,3,4,5,6,7,8,9,10,11,12,13,14,15,16})*1),1)*IF(ISNUMBER(LOOKUP(8^3^8,MID(ASC(X25),MIN(FIND({0,1,2,3,4,5,6,7,8,9},ASC(X25)&amp;1234567890)),{1,2,3,4,5,6,7,8,9,10,11,12,13,14,15,16})*1)),LOOKUP(8^3^8,MID(ASC(X25),MIN(FIND({0,1,2,3,4,5,6,7,8,9},ASC(X25)&amp;1234567890)),{1,2,3,4,5,6,7,8,9,10,11,12,13,14,15,16})*1),1)*IF(ISNUMBER(LOOKUP(8^3^8,MID(ASC(Z25),MIN(FIND({0,1,2,3,4,5,6,7,8,9},ASC(Z25)&amp;1234567890)),{1,2,3,4,5,6,7,8,9,10,11,12,13,14,15,16})*1)),LOOKUP(8^3^8,MID(ASC(Z25),MIN(FIND({0,1,2,3,4,5,6,7,8,9},ASC(Z25)&amp;1234567890)),{1,2,3,4,5,6,7,8,9,10,11,12,13,14,15,16})*1),1),"")</f>
        <v/>
      </c>
      <c r="AC25" s="126"/>
      <c r="AD25" s="126"/>
    </row>
    <row r="26" spans="1:31" ht="21.75" customHeight="1">
      <c r="A26" s="95"/>
      <c r="B26" s="96"/>
      <c r="C26" s="97"/>
      <c r="D26" s="97"/>
      <c r="E26" s="98"/>
      <c r="F26" s="101"/>
      <c r="G26" s="100"/>
      <c r="H26" s="101"/>
      <c r="I26" s="100"/>
      <c r="J26" s="101"/>
      <c r="K26" s="100"/>
      <c r="L26" s="101"/>
      <c r="M26" s="100"/>
      <c r="N26" s="102"/>
      <c r="O26" s="13"/>
      <c r="P26" s="4"/>
      <c r="Q26" s="68" t="str">
        <f t="shared" si="10"/>
        <v/>
      </c>
      <c r="R26" s="68" t="str">
        <f t="shared" si="1"/>
        <v/>
      </c>
      <c r="S26" s="41"/>
      <c r="T26" s="65"/>
      <c r="U26" s="63" t="str">
        <f t="shared" si="2"/>
        <v/>
      </c>
      <c r="V26" s="72"/>
      <c r="W26" s="63" t="str">
        <f t="shared" si="3"/>
        <v/>
      </c>
      <c r="X26" s="72"/>
      <c r="Y26" s="63" t="str">
        <f t="shared" si="4"/>
        <v/>
      </c>
      <c r="Z26" s="72"/>
      <c r="AA26" s="63" t="str">
        <f t="shared" si="11"/>
        <v/>
      </c>
      <c r="AB26" s="64" t="str">
        <f>IF(ISNUMBER(T26),T26*IF(ISNUMBER(LOOKUP(8^3^8,MID(ASC(V26),MIN(FIND({0,1,2,3,4,5,6,7,8,9},ASC(V26)&amp;1234567890)),{1,2,3,4,5,6,7,8,9,10,11,12,13,14,15,16})*1)),LOOKUP(8^3^8,MID(ASC(V26),MIN(FIND({0,1,2,3,4,5,6,7,8,9},ASC(V26)&amp;1234567890)),{1,2,3,4,5,6,7,8,9,10,11,12,13,14,15,16})*1),1)*IF(ISNUMBER(LOOKUP(8^3^8,MID(ASC(X26),MIN(FIND({0,1,2,3,4,5,6,7,8,9},ASC(X26)&amp;1234567890)),{1,2,3,4,5,6,7,8,9,10,11,12,13,14,15,16})*1)),LOOKUP(8^3^8,MID(ASC(X26),MIN(FIND({0,1,2,3,4,5,6,7,8,9},ASC(X26)&amp;1234567890)),{1,2,3,4,5,6,7,8,9,10,11,12,13,14,15,16})*1),1)*IF(ISNUMBER(LOOKUP(8^3^8,MID(ASC(Z26),MIN(FIND({0,1,2,3,4,5,6,7,8,9},ASC(Z26)&amp;1234567890)),{1,2,3,4,5,6,7,8,9,10,11,12,13,14,15,16})*1)),LOOKUP(8^3^8,MID(ASC(Z26),MIN(FIND({0,1,2,3,4,5,6,7,8,9},ASC(Z26)&amp;1234567890)),{1,2,3,4,5,6,7,8,9,10,11,12,13,14,15,16})*1),1),"")</f>
        <v/>
      </c>
      <c r="AC26" s="126"/>
      <c r="AD26" s="126"/>
    </row>
    <row r="27" spans="1:31" ht="21.75" customHeight="1">
      <c r="A27" s="95"/>
      <c r="B27" s="96"/>
      <c r="C27" s="97"/>
      <c r="D27" s="97"/>
      <c r="E27" s="98"/>
      <c r="F27" s="103"/>
      <c r="G27" s="100"/>
      <c r="H27" s="101"/>
      <c r="I27" s="100"/>
      <c r="J27" s="101"/>
      <c r="K27" s="100"/>
      <c r="L27" s="101"/>
      <c r="M27" s="100"/>
      <c r="N27" s="104"/>
      <c r="O27" s="13"/>
      <c r="P27" s="4"/>
      <c r="Q27" s="68" t="str">
        <f t="shared" si="10"/>
        <v/>
      </c>
      <c r="R27" s="68" t="str">
        <f t="shared" si="1"/>
        <v/>
      </c>
      <c r="S27" s="41"/>
      <c r="T27" s="65"/>
      <c r="U27" s="63" t="str">
        <f t="shared" si="2"/>
        <v/>
      </c>
      <c r="V27" s="72"/>
      <c r="W27" s="63" t="str">
        <f t="shared" si="3"/>
        <v/>
      </c>
      <c r="X27" s="72"/>
      <c r="Y27" s="63" t="str">
        <f t="shared" si="4"/>
        <v/>
      </c>
      <c r="Z27" s="72"/>
      <c r="AA27" s="63" t="str">
        <f t="shared" si="11"/>
        <v/>
      </c>
      <c r="AB27" s="64" t="str">
        <f>IF(ISNUMBER(T27),T27*IF(ISNUMBER(LOOKUP(8^3^8,MID(ASC(V27),MIN(FIND({0,1,2,3,4,5,6,7,8,9},ASC(V27)&amp;1234567890)),{1,2,3,4,5,6,7,8,9,10,11,12,13,14,15,16})*1)),LOOKUP(8^3^8,MID(ASC(V27),MIN(FIND({0,1,2,3,4,5,6,7,8,9},ASC(V27)&amp;1234567890)),{1,2,3,4,5,6,7,8,9,10,11,12,13,14,15,16})*1),1)*IF(ISNUMBER(LOOKUP(8^3^8,MID(ASC(X27),MIN(FIND({0,1,2,3,4,5,6,7,8,9},ASC(X27)&amp;1234567890)),{1,2,3,4,5,6,7,8,9,10,11,12,13,14,15,16})*1)),LOOKUP(8^3^8,MID(ASC(X27),MIN(FIND({0,1,2,3,4,5,6,7,8,9},ASC(X27)&amp;1234567890)),{1,2,3,4,5,6,7,8,9,10,11,12,13,14,15,16})*1),1)*IF(ISNUMBER(LOOKUP(8^3^8,MID(ASC(Z27),MIN(FIND({0,1,2,3,4,5,6,7,8,9},ASC(Z27)&amp;1234567890)),{1,2,3,4,5,6,7,8,9,10,11,12,13,14,15,16})*1)),LOOKUP(8^3^8,MID(ASC(Z27),MIN(FIND({0,1,2,3,4,5,6,7,8,9},ASC(Z27)&amp;1234567890)),{1,2,3,4,5,6,7,8,9,10,11,12,13,14,15,16})*1),1),"")</f>
        <v/>
      </c>
      <c r="AC27" s="126"/>
      <c r="AD27" s="126"/>
    </row>
    <row r="28" spans="1:31" ht="21.75" customHeight="1">
      <c r="A28" s="95"/>
      <c r="B28" s="96"/>
      <c r="C28" s="97"/>
      <c r="D28" s="97"/>
      <c r="E28" s="98"/>
      <c r="F28" s="99"/>
      <c r="G28" s="100"/>
      <c r="H28" s="101"/>
      <c r="I28" s="100"/>
      <c r="J28" s="101"/>
      <c r="K28" s="100"/>
      <c r="L28" s="101"/>
      <c r="M28" s="100"/>
      <c r="N28" s="102"/>
      <c r="O28" s="13"/>
      <c r="P28" s="4"/>
      <c r="Q28" s="68" t="str">
        <f t="shared" si="10"/>
        <v/>
      </c>
      <c r="R28" s="68" t="str">
        <f t="shared" si="1"/>
        <v/>
      </c>
      <c r="S28" s="41"/>
      <c r="T28" s="65"/>
      <c r="U28" s="63" t="str">
        <f t="shared" si="2"/>
        <v/>
      </c>
      <c r="V28" s="72"/>
      <c r="W28" s="63" t="str">
        <f t="shared" si="3"/>
        <v/>
      </c>
      <c r="X28" s="72"/>
      <c r="Y28" s="63" t="str">
        <f t="shared" si="4"/>
        <v/>
      </c>
      <c r="Z28" s="72"/>
      <c r="AA28" s="63" t="str">
        <f t="shared" si="11"/>
        <v/>
      </c>
      <c r="AB28" s="64" t="str">
        <f>IF(ISNUMBER(T28),T28*IF(ISNUMBER(LOOKUP(8^3^8,MID(ASC(V28),MIN(FIND({0,1,2,3,4,5,6,7,8,9},ASC(V28)&amp;1234567890)),{1,2,3,4,5,6,7,8,9,10,11,12,13,14,15,16})*1)),LOOKUP(8^3^8,MID(ASC(V28),MIN(FIND({0,1,2,3,4,5,6,7,8,9},ASC(V28)&amp;1234567890)),{1,2,3,4,5,6,7,8,9,10,11,12,13,14,15,16})*1),1)*IF(ISNUMBER(LOOKUP(8^3^8,MID(ASC(X28),MIN(FIND({0,1,2,3,4,5,6,7,8,9},ASC(X28)&amp;1234567890)),{1,2,3,4,5,6,7,8,9,10,11,12,13,14,15,16})*1)),LOOKUP(8^3^8,MID(ASC(X28),MIN(FIND({0,1,2,3,4,5,6,7,8,9},ASC(X28)&amp;1234567890)),{1,2,3,4,5,6,7,8,9,10,11,12,13,14,15,16})*1),1)*IF(ISNUMBER(LOOKUP(8^3^8,MID(ASC(Z28),MIN(FIND({0,1,2,3,4,5,6,7,8,9},ASC(Z28)&amp;1234567890)),{1,2,3,4,5,6,7,8,9,10,11,12,13,14,15,16})*1)),LOOKUP(8^3^8,MID(ASC(Z28),MIN(FIND({0,1,2,3,4,5,6,7,8,9},ASC(Z28)&amp;1234567890)),{1,2,3,4,5,6,7,8,9,10,11,12,13,14,15,16})*1),1),"")</f>
        <v/>
      </c>
      <c r="AC28" s="126"/>
      <c r="AD28" s="126"/>
    </row>
    <row r="29" spans="1:31" ht="21.75" customHeight="1">
      <c r="A29" s="95"/>
      <c r="B29" s="96"/>
      <c r="C29" s="97"/>
      <c r="D29" s="97"/>
      <c r="E29" s="98"/>
      <c r="F29" s="103"/>
      <c r="G29" s="100"/>
      <c r="H29" s="101"/>
      <c r="I29" s="100"/>
      <c r="J29" s="101"/>
      <c r="K29" s="100"/>
      <c r="L29" s="101"/>
      <c r="M29" s="100"/>
      <c r="N29" s="104"/>
      <c r="O29" s="13"/>
      <c r="P29" s="4"/>
      <c r="Q29" s="68" t="str">
        <f t="shared" si="10"/>
        <v/>
      </c>
      <c r="R29" s="68" t="str">
        <f t="shared" si="1"/>
        <v/>
      </c>
      <c r="S29" s="41"/>
      <c r="T29" s="65"/>
      <c r="U29" s="63" t="str">
        <f t="shared" si="2"/>
        <v/>
      </c>
      <c r="V29" s="72"/>
      <c r="W29" s="63" t="str">
        <f t="shared" si="3"/>
        <v/>
      </c>
      <c r="X29" s="72"/>
      <c r="Y29" s="63" t="str">
        <f t="shared" si="4"/>
        <v/>
      </c>
      <c r="Z29" s="72"/>
      <c r="AA29" s="63" t="str">
        <f t="shared" si="11"/>
        <v/>
      </c>
      <c r="AB29" s="64" t="str">
        <f>IF(ISNUMBER(T29),T29*IF(ISNUMBER(LOOKUP(8^3^8,MID(ASC(V29),MIN(FIND({0,1,2,3,4,5,6,7,8,9},ASC(V29)&amp;1234567890)),{1,2,3,4,5,6,7,8,9,10,11,12,13,14,15,16})*1)),LOOKUP(8^3^8,MID(ASC(V29),MIN(FIND({0,1,2,3,4,5,6,7,8,9},ASC(V29)&amp;1234567890)),{1,2,3,4,5,6,7,8,9,10,11,12,13,14,15,16})*1),1)*IF(ISNUMBER(LOOKUP(8^3^8,MID(ASC(X29),MIN(FIND({0,1,2,3,4,5,6,7,8,9},ASC(X29)&amp;1234567890)),{1,2,3,4,5,6,7,8,9,10,11,12,13,14,15,16})*1)),LOOKUP(8^3^8,MID(ASC(X29),MIN(FIND({0,1,2,3,4,5,6,7,8,9},ASC(X29)&amp;1234567890)),{1,2,3,4,5,6,7,8,9,10,11,12,13,14,15,16})*1),1)*IF(ISNUMBER(LOOKUP(8^3^8,MID(ASC(Z29),MIN(FIND({0,1,2,3,4,5,6,7,8,9},ASC(Z29)&amp;1234567890)),{1,2,3,4,5,6,7,8,9,10,11,12,13,14,15,16})*1)),LOOKUP(8^3^8,MID(ASC(Z29),MIN(FIND({0,1,2,3,4,5,6,7,8,9},ASC(Z29)&amp;1234567890)),{1,2,3,4,5,6,7,8,9,10,11,12,13,14,15,16})*1),1),"")</f>
        <v/>
      </c>
      <c r="AC29" s="126"/>
      <c r="AD29" s="126"/>
    </row>
    <row r="30" spans="1:31" ht="21.75" customHeight="1" thickBot="1">
      <c r="A30" s="95"/>
      <c r="B30" s="96"/>
      <c r="C30" s="97"/>
      <c r="D30" s="97"/>
      <c r="E30" s="98"/>
      <c r="F30" s="103"/>
      <c r="G30" s="100"/>
      <c r="H30" s="101"/>
      <c r="I30" s="100"/>
      <c r="J30" s="101"/>
      <c r="K30" s="100"/>
      <c r="L30" s="101"/>
      <c r="M30" s="100"/>
      <c r="N30" s="104"/>
      <c r="O30" s="13"/>
      <c r="P30" s="4"/>
      <c r="Q30" s="68" t="str">
        <f t="shared" si="0"/>
        <v/>
      </c>
      <c r="R30" s="68" t="str">
        <f t="shared" si="1"/>
        <v/>
      </c>
      <c r="S30" s="41"/>
      <c r="T30" s="65"/>
      <c r="U30" s="63" t="str">
        <f t="shared" si="2"/>
        <v/>
      </c>
      <c r="V30" s="72"/>
      <c r="W30" s="63" t="str">
        <f t="shared" si="3"/>
        <v/>
      </c>
      <c r="X30" s="72"/>
      <c r="Y30" s="63" t="str">
        <f t="shared" si="4"/>
        <v/>
      </c>
      <c r="Z30" s="72"/>
      <c r="AA30" s="63" t="str">
        <f t="shared" si="5"/>
        <v/>
      </c>
      <c r="AB30" s="64" t="str">
        <f>IF(ISNUMBER(T30),T30*IF(ISNUMBER(LOOKUP(8^3^8,MID(ASC(V30),MIN(FIND({0,1,2,3,4,5,6,7,8,9},ASC(V30)&amp;1234567890)),{1,2,3,4,5,6,7,8,9,10,11,12,13,14,15,16})*1)),LOOKUP(8^3^8,MID(ASC(V30),MIN(FIND({0,1,2,3,4,5,6,7,8,9},ASC(V30)&amp;1234567890)),{1,2,3,4,5,6,7,8,9,10,11,12,13,14,15,16})*1),1)*IF(ISNUMBER(LOOKUP(8^3^8,MID(ASC(X30),MIN(FIND({0,1,2,3,4,5,6,7,8,9},ASC(X30)&amp;1234567890)),{1,2,3,4,5,6,7,8,9,10,11,12,13,14,15,16})*1)),LOOKUP(8^3^8,MID(ASC(X30),MIN(FIND({0,1,2,3,4,5,6,7,8,9},ASC(X30)&amp;1234567890)),{1,2,3,4,5,6,7,8,9,10,11,12,13,14,15,16})*1),1)*IF(ISNUMBER(LOOKUP(8^3^8,MID(ASC(Z30),MIN(FIND({0,1,2,3,4,5,6,7,8,9},ASC(Z30)&amp;1234567890)),{1,2,3,4,5,6,7,8,9,10,11,12,13,14,15,16})*1)),LOOKUP(8^3^8,MID(ASC(Z30),MIN(FIND({0,1,2,3,4,5,6,7,8,9},ASC(Z30)&amp;1234567890)),{1,2,3,4,5,6,7,8,9,10,11,12,13,14,15,16})*1),1),"")</f>
        <v/>
      </c>
      <c r="AC30" s="126"/>
      <c r="AD30" s="126"/>
    </row>
    <row r="31" spans="1:31" ht="21.75" customHeight="1" thickTop="1">
      <c r="A31" s="105" t="s">
        <v>74</v>
      </c>
      <c r="B31" s="106"/>
      <c r="C31" s="107">
        <f>SUM(C16:C30)</f>
        <v>0</v>
      </c>
      <c r="D31" s="107">
        <f>SUM(D16:D30)</f>
        <v>0</v>
      </c>
      <c r="E31" s="108">
        <f>SUM(E16:E30)</f>
        <v>0</v>
      </c>
      <c r="F31" s="109"/>
      <c r="G31" s="109"/>
      <c r="H31" s="109"/>
      <c r="I31" s="109"/>
      <c r="J31" s="109"/>
      <c r="K31" s="109"/>
      <c r="L31" s="109"/>
      <c r="M31" s="109"/>
      <c r="N31" s="110">
        <f>SUM(N16:N30)</f>
        <v>0</v>
      </c>
      <c r="O31" s="26" t="s">
        <v>74</v>
      </c>
      <c r="P31" s="34"/>
      <c r="Q31" s="36">
        <f>SUM(Q16:Q30)</f>
        <v>0</v>
      </c>
      <c r="R31" s="36">
        <f>SUM(R16:R30)</f>
        <v>0</v>
      </c>
      <c r="S31" s="37">
        <f>SUM(S16:S30)</f>
        <v>0</v>
      </c>
      <c r="T31" s="49"/>
      <c r="U31" s="38"/>
      <c r="V31" s="38"/>
      <c r="W31" s="38"/>
      <c r="X31" s="38"/>
      <c r="Y31" s="38"/>
      <c r="Z31" s="38"/>
      <c r="AA31" s="38"/>
      <c r="AB31" s="39">
        <f>SUM(AB16:AB30)</f>
        <v>0</v>
      </c>
      <c r="AC31" s="35"/>
      <c r="AD31" s="35"/>
    </row>
    <row r="32" spans="1:31">
      <c r="Q32" s="57"/>
      <c r="R32" s="57"/>
      <c r="S32" s="57"/>
      <c r="T32" s="57"/>
      <c r="U32" s="57"/>
      <c r="V32" s="57"/>
      <c r="W32" s="57"/>
      <c r="X32" s="57"/>
      <c r="Y32" s="57"/>
      <c r="Z32" s="57"/>
      <c r="AA32" s="57"/>
      <c r="AB32" s="57"/>
      <c r="AC32" s="57"/>
      <c r="AD32" s="57"/>
    </row>
  </sheetData>
  <mergeCells count="40">
    <mergeCell ref="T14:AB14"/>
    <mergeCell ref="A14:A15"/>
    <mergeCell ref="B14:B15"/>
    <mergeCell ref="C14:C15"/>
    <mergeCell ref="D14:D15"/>
    <mergeCell ref="E14:E15"/>
    <mergeCell ref="F14:N14"/>
    <mergeCell ref="O14:O15"/>
    <mergeCell ref="P14:P15"/>
    <mergeCell ref="Q14:Q15"/>
    <mergeCell ref="R14:R15"/>
    <mergeCell ref="S14:S15"/>
    <mergeCell ref="A13:N13"/>
    <mergeCell ref="O13:AB13"/>
    <mergeCell ref="A8:C8"/>
    <mergeCell ref="D8:E8"/>
    <mergeCell ref="H8:J8"/>
    <mergeCell ref="M8:S8"/>
    <mergeCell ref="T8:V8"/>
    <mergeCell ref="A9:C9"/>
    <mergeCell ref="D9:E9"/>
    <mergeCell ref="M9:S9"/>
    <mergeCell ref="T9:V9"/>
    <mergeCell ref="A10:C10"/>
    <mergeCell ref="D10:E10"/>
    <mergeCell ref="M10:S10"/>
    <mergeCell ref="T10:V10"/>
    <mergeCell ref="Z12:AB12"/>
    <mergeCell ref="M7:V7"/>
    <mergeCell ref="B2:C2"/>
    <mergeCell ref="J2:P2"/>
    <mergeCell ref="S2:AB2"/>
    <mergeCell ref="B3:C3"/>
    <mergeCell ref="D2:F2"/>
    <mergeCell ref="A6:C6"/>
    <mergeCell ref="D6:E6"/>
    <mergeCell ref="A7:C7"/>
    <mergeCell ref="D7:E7"/>
    <mergeCell ref="H7:J7"/>
    <mergeCell ref="T3:AA3"/>
  </mergeCells>
  <phoneticPr fontId="2"/>
  <conditionalFormatting sqref="A1:AB31">
    <cfRule type="expression" dxfId="5" priority="1">
      <formula>$T$8&lt;&gt;""</formula>
    </cfRule>
  </conditionalFormatting>
  <conditionalFormatting sqref="AC1:AD18 AC19 AC20:AD31">
    <cfRule type="expression" dxfId="4" priority="6">
      <formula>$S$18&lt;&gt;""</formula>
    </cfRule>
  </conditionalFormatting>
  <conditionalFormatting sqref="AC29:AD29">
    <cfRule type="expression" dxfId="3" priority="53" stopIfTrue="1">
      <formula>OR(COUNTIF($T28,"*基準単価超過分*")=1,COUNTIF($T28,"*対象外*")=1,COUNTIF($T29,"*基準単価超過分*")=1,COUNTIF($T29,"*対象外*")=1)</formula>
    </cfRule>
  </conditionalFormatting>
  <conditionalFormatting sqref="AC30:AD30">
    <cfRule type="expression" dxfId="2" priority="238" stopIfTrue="1">
      <formula>OR(COUNTIF(#REF!,"*基準単価超過分*")=1,COUNTIF(#REF!,"*対象外*")=1,COUNTIF($T30,"*基準単価超過分*")=1,COUNTIF($T30,"*対象外*")=1)</formula>
    </cfRule>
  </conditionalFormatting>
  <dataValidations count="4">
    <dataValidation type="list" allowBlank="1" showInputMessage="1" showErrorMessage="1" sqref="P16" xr:uid="{00000000-0002-0000-0000-000000000000}">
      <formula1>$AH$3:$AH$13</formula1>
    </dataValidation>
    <dataValidation type="list" allowBlank="1" showInputMessage="1" showErrorMessage="1" sqref="P17:P30" xr:uid="{00000000-0002-0000-0000-000001000000}">
      <formula1>$B$3</formula1>
    </dataValidation>
    <dataValidation allowBlank="1" showInputMessage="1" showErrorMessage="1" prompt="自動で計算されます" sqref="D7:E10 H8:J8 Q17:R31 S31 AB18:AB31" xr:uid="{00000000-0002-0000-0000-000002000000}"/>
    <dataValidation allowBlank="1" showInputMessage="1" showErrorMessage="1" prompt="事業コードを選ぶと自動で反映されます" sqref="D2:F2 B3:C3" xr:uid="{00000000-0002-0000-0000-000003000000}"/>
  </dataValidations>
  <printOptions horizontalCentered="1"/>
  <pageMargins left="0.70866141732283472" right="0.70866141732283472" top="0.55118110236220474" bottom="0.55118110236220474" header="0.31496062992125984" footer="0.31496062992125984"/>
  <pageSetup paperSize="9" scale="82" orientation="landscape" r:id="rId1"/>
  <headerFooter>
    <oddFooter>&amp;P / &amp;N ページ</oddFooter>
  </headerFooter>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補助率・費目・節!$G$2:$G$20</xm:f>
          </x14:formula1>
          <xm:sqref>O17:O30</xm:sqref>
        </x14:dataValidation>
        <x14:dataValidation type="list" allowBlank="1" showInputMessage="1" showErrorMessage="1" xr:uid="{00000000-0002-0000-0000-000005000000}">
          <x14:formula1>
            <xm:f>補助率・費目・節!$A$1:$A$13</xm:f>
          </x14:formula1>
          <xm:sqref>B2:C2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pageSetUpPr fitToPage="1"/>
  </sheetPr>
  <dimension ref="A1:AF81"/>
  <sheetViews>
    <sheetView view="pageBreakPreview" zoomScale="90" zoomScaleNormal="85" zoomScaleSheetLayoutView="90" workbookViewId="0">
      <selection activeCell="B2" sqref="B2:C2"/>
    </sheetView>
  </sheetViews>
  <sheetFormatPr defaultRowHeight="13"/>
  <cols>
    <col min="1" max="1" width="10" customWidth="1"/>
    <col min="2" max="2" width="4.08984375" customWidth="1"/>
    <col min="3" max="6" width="7.453125" customWidth="1"/>
    <col min="7" max="7" width="1.6328125" customWidth="1"/>
    <col min="8" max="8" width="5.453125" customWidth="1"/>
    <col min="9" max="9" width="1.6328125" customWidth="1"/>
    <col min="10" max="10" width="5.453125" customWidth="1"/>
    <col min="11" max="11" width="1.6328125" customWidth="1"/>
    <col min="12" max="12" width="5.453125" customWidth="1"/>
    <col min="13" max="13" width="1.6328125" customWidth="1"/>
    <col min="14" max="14" width="8.08984375" customWidth="1"/>
    <col min="15" max="15" width="10" customWidth="1"/>
    <col min="16" max="16" width="4.08984375" customWidth="1"/>
    <col min="17" max="20" width="7.453125" customWidth="1"/>
    <col min="21" max="21" width="1.6328125" customWidth="1"/>
    <col min="22" max="22" width="5.453125" customWidth="1"/>
    <col min="23" max="23" width="1.6328125" customWidth="1"/>
    <col min="24" max="24" width="5.453125" customWidth="1"/>
    <col min="25" max="25" width="1.6328125" customWidth="1"/>
    <col min="26" max="26" width="5.453125" customWidth="1"/>
    <col min="27" max="27" width="1.6328125" customWidth="1"/>
    <col min="28" max="28" width="8.08984375" customWidth="1"/>
    <col min="29" max="29" width="3" customWidth="1"/>
    <col min="30" max="30" width="9.36328125" customWidth="1"/>
    <col min="31" max="31" width="5" customWidth="1"/>
  </cols>
  <sheetData>
    <row r="1" spans="1:32" ht="21.75" customHeight="1">
      <c r="A1" s="1" t="s">
        <v>113</v>
      </c>
      <c r="B1" s="1"/>
      <c r="C1" s="1"/>
      <c r="D1" s="1"/>
      <c r="E1" s="1"/>
      <c r="F1" s="1"/>
      <c r="G1" s="1"/>
      <c r="H1" s="1"/>
      <c r="I1" s="1"/>
      <c r="J1" s="1"/>
      <c r="K1" s="1"/>
      <c r="L1" s="1"/>
      <c r="M1" s="1"/>
      <c r="N1" s="1"/>
      <c r="O1" s="1"/>
      <c r="P1" s="1"/>
      <c r="Q1" s="1"/>
      <c r="R1" s="1"/>
      <c r="S1" s="1"/>
      <c r="T1" s="1"/>
      <c r="U1" s="1"/>
      <c r="V1" s="1"/>
      <c r="W1" s="1"/>
      <c r="X1" s="1"/>
      <c r="Y1" s="1"/>
      <c r="Z1" s="1"/>
      <c r="AA1" s="1"/>
      <c r="AB1" s="27"/>
      <c r="AC1" s="27"/>
      <c r="AD1" s="27"/>
      <c r="AF1" s="71"/>
    </row>
    <row r="2" spans="1:32" ht="21.75" customHeight="1">
      <c r="A2" s="20" t="s">
        <v>17</v>
      </c>
      <c r="B2" s="169" t="s">
        <v>69</v>
      </c>
      <c r="C2" s="170"/>
      <c r="D2" s="175" t="str">
        <f>VLOOKUP(B2,補助率・費目・節!A:E,5,FALSE)</f>
        <v xml:space="preserve"> </v>
      </c>
      <c r="E2" s="176"/>
      <c r="F2" s="177"/>
      <c r="G2" s="21"/>
      <c r="H2" s="21"/>
      <c r="I2" s="21"/>
      <c r="J2" s="171" t="s">
        <v>4</v>
      </c>
      <c r="K2" s="171"/>
      <c r="L2" s="171"/>
      <c r="M2" s="171"/>
      <c r="N2" s="171"/>
      <c r="O2" s="171"/>
      <c r="P2" s="171"/>
      <c r="Q2" s="21"/>
      <c r="R2" s="75" t="s">
        <v>70</v>
      </c>
      <c r="S2" s="172"/>
      <c r="T2" s="172"/>
      <c r="U2" s="172"/>
      <c r="V2" s="172"/>
      <c r="W2" s="172"/>
      <c r="X2" s="172"/>
      <c r="Y2" s="172"/>
      <c r="Z2" s="172"/>
      <c r="AA2" s="172"/>
      <c r="AB2" s="172"/>
      <c r="AC2" s="120"/>
      <c r="AD2" s="120"/>
      <c r="AF2" s="115" t="s">
        <v>78</v>
      </c>
    </row>
    <row r="3" spans="1:32" ht="21.75" customHeight="1">
      <c r="A3" s="10" t="s">
        <v>25</v>
      </c>
      <c r="B3" s="173" t="str">
        <f>VLOOKUP(B2,補助率・費目・節!A:E,4,FALSE)</f>
        <v xml:space="preserve"> </v>
      </c>
      <c r="C3" s="174"/>
      <c r="D3" s="2"/>
      <c r="E3" s="2"/>
      <c r="F3" s="2"/>
      <c r="G3" s="2"/>
      <c r="H3" s="21"/>
      <c r="I3" s="2"/>
      <c r="J3" s="21"/>
      <c r="K3" s="2"/>
      <c r="L3" s="21"/>
      <c r="M3" s="21"/>
      <c r="N3" s="21"/>
      <c r="O3" s="21"/>
      <c r="P3" s="21"/>
      <c r="Q3" s="2"/>
      <c r="R3" s="75" t="s">
        <v>3</v>
      </c>
      <c r="S3" s="66" t="s">
        <v>114</v>
      </c>
      <c r="T3" s="186"/>
      <c r="U3" s="186"/>
      <c r="V3" s="186"/>
      <c r="W3" s="186"/>
      <c r="X3" s="186"/>
      <c r="Y3" s="186"/>
      <c r="Z3" s="186"/>
      <c r="AA3" s="186"/>
      <c r="AB3" s="67" t="s">
        <v>61</v>
      </c>
      <c r="AC3" s="121"/>
      <c r="AD3" s="121"/>
      <c r="AE3" s="69" t="s">
        <v>79</v>
      </c>
    </row>
    <row r="4" spans="1:32" ht="21.75" customHeight="1">
      <c r="A4" s="2"/>
      <c r="B4" s="2"/>
      <c r="C4" s="2"/>
      <c r="D4" s="2"/>
      <c r="E4" s="2"/>
      <c r="F4" s="2"/>
      <c r="G4" s="2"/>
      <c r="H4" s="21"/>
      <c r="I4" s="2"/>
      <c r="J4" s="21"/>
      <c r="K4" s="2"/>
      <c r="L4" s="21"/>
      <c r="M4" s="21"/>
      <c r="N4" s="21"/>
      <c r="O4" s="21"/>
      <c r="P4" s="21"/>
      <c r="Q4" s="2"/>
      <c r="R4" s="8"/>
      <c r="S4" s="9"/>
      <c r="T4" s="9"/>
      <c r="U4" s="9"/>
      <c r="V4" s="9"/>
      <c r="W4" s="9"/>
      <c r="X4" s="9"/>
      <c r="Y4" s="9"/>
      <c r="Z4" s="9"/>
      <c r="AA4" s="9"/>
      <c r="AB4" s="9"/>
      <c r="AC4" s="9"/>
      <c r="AD4" s="9"/>
    </row>
    <row r="5" spans="1:32" ht="21.75" customHeight="1">
      <c r="A5" s="21" t="s">
        <v>18</v>
      </c>
      <c r="B5" s="21"/>
      <c r="C5" s="21"/>
      <c r="D5" s="21"/>
      <c r="E5" s="22" t="s">
        <v>23</v>
      </c>
      <c r="F5" s="21"/>
      <c r="G5" s="21"/>
      <c r="H5" s="21"/>
      <c r="I5" s="21"/>
      <c r="J5" s="21"/>
      <c r="K5" s="21"/>
      <c r="L5" s="21"/>
      <c r="M5" s="21"/>
      <c r="N5" s="21"/>
      <c r="O5" s="21"/>
      <c r="P5" s="21"/>
      <c r="Q5" s="21"/>
      <c r="R5" s="21"/>
      <c r="S5" s="21"/>
      <c r="T5" s="21"/>
      <c r="U5" s="21"/>
      <c r="V5" s="21"/>
      <c r="W5" s="21"/>
      <c r="X5" s="21"/>
      <c r="Y5" s="21"/>
      <c r="Z5" s="21"/>
      <c r="AA5" s="21"/>
      <c r="AB5" s="21"/>
      <c r="AC5" s="21"/>
      <c r="AD5" s="21"/>
      <c r="AE5" s="164" t="s">
        <v>64</v>
      </c>
    </row>
    <row r="6" spans="1:32" ht="21.75" customHeight="1">
      <c r="A6" s="178" t="s">
        <v>19</v>
      </c>
      <c r="B6" s="178"/>
      <c r="C6" s="178"/>
      <c r="D6" s="179" t="s">
        <v>84</v>
      </c>
      <c r="E6" s="180"/>
      <c r="F6" s="21"/>
      <c r="G6" s="21"/>
      <c r="H6" s="21"/>
      <c r="I6" s="21"/>
      <c r="J6" s="21"/>
      <c r="K6" s="21"/>
      <c r="L6" s="21"/>
      <c r="M6" s="21"/>
      <c r="N6" s="21"/>
      <c r="O6" s="21"/>
      <c r="P6" s="21"/>
      <c r="Q6" s="21"/>
      <c r="R6" s="21"/>
      <c r="S6" s="21"/>
      <c r="T6" s="21"/>
      <c r="U6" s="21"/>
      <c r="V6" s="21"/>
      <c r="W6" s="21"/>
      <c r="X6" s="21"/>
      <c r="Y6" s="21"/>
      <c r="Z6" s="21"/>
      <c r="AA6" s="22"/>
      <c r="AB6" s="22"/>
      <c r="AC6" s="22"/>
      <c r="AD6" s="22"/>
    </row>
    <row r="7" spans="1:32" ht="21.75" customHeight="1" thickBot="1">
      <c r="A7" s="173" t="s">
        <v>20</v>
      </c>
      <c r="B7" s="181"/>
      <c r="C7" s="174"/>
      <c r="D7" s="182">
        <f>Q81</f>
        <v>0</v>
      </c>
      <c r="E7" s="183"/>
      <c r="F7" s="21"/>
      <c r="G7" s="23"/>
      <c r="H7" s="184" t="s">
        <v>34</v>
      </c>
      <c r="I7" s="185"/>
      <c r="J7" s="185"/>
      <c r="K7" s="23"/>
      <c r="L7" s="23"/>
      <c r="M7" s="166" t="s">
        <v>77</v>
      </c>
      <c r="N7" s="167"/>
      <c r="O7" s="167"/>
      <c r="P7" s="167"/>
      <c r="Q7" s="167"/>
      <c r="R7" s="167"/>
      <c r="S7" s="167"/>
      <c r="T7" s="167"/>
      <c r="U7" s="167"/>
      <c r="V7" s="168"/>
      <c r="W7" s="21"/>
      <c r="X7" s="21"/>
      <c r="Y7" s="21"/>
      <c r="Z7" s="21"/>
      <c r="AA7" s="22"/>
      <c r="AB7" s="22"/>
      <c r="AC7" s="22"/>
      <c r="AD7" s="22"/>
      <c r="AE7" s="69" t="s">
        <v>65</v>
      </c>
    </row>
    <row r="8" spans="1:32" ht="21.75" customHeight="1" thickTop="1" thickBot="1">
      <c r="A8" s="189" t="s">
        <v>21</v>
      </c>
      <c r="B8" s="189"/>
      <c r="C8" s="189"/>
      <c r="D8" s="190">
        <f>R81</f>
        <v>0</v>
      </c>
      <c r="E8" s="190"/>
      <c r="F8" s="21"/>
      <c r="G8" s="21"/>
      <c r="H8" s="191">
        <f>D8</f>
        <v>0</v>
      </c>
      <c r="I8" s="192"/>
      <c r="J8" s="193"/>
      <c r="K8" s="21"/>
      <c r="L8" s="21"/>
      <c r="M8" s="194"/>
      <c r="N8" s="195"/>
      <c r="O8" s="195"/>
      <c r="P8" s="195"/>
      <c r="Q8" s="195"/>
      <c r="R8" s="195"/>
      <c r="S8" s="195"/>
      <c r="T8" s="196"/>
      <c r="U8" s="197"/>
      <c r="V8" s="198"/>
      <c r="W8" s="21"/>
      <c r="X8" s="21"/>
      <c r="Y8" s="21"/>
      <c r="Z8" s="21"/>
      <c r="AA8" s="22"/>
      <c r="AB8" s="22"/>
      <c r="AC8" s="22"/>
      <c r="AD8" s="22"/>
    </row>
    <row r="9" spans="1:32" ht="21.75" customHeight="1" thickTop="1" thickBot="1">
      <c r="A9" s="199" t="s">
        <v>22</v>
      </c>
      <c r="B9" s="199"/>
      <c r="C9" s="199"/>
      <c r="D9" s="200">
        <f>S81</f>
        <v>0</v>
      </c>
      <c r="E9" s="200"/>
      <c r="F9" s="21"/>
      <c r="G9" s="21"/>
      <c r="H9" s="21"/>
      <c r="I9" s="21"/>
      <c r="J9" s="21"/>
      <c r="K9" s="21"/>
      <c r="L9" s="21"/>
      <c r="M9" s="194"/>
      <c r="N9" s="195"/>
      <c r="O9" s="195"/>
      <c r="P9" s="195"/>
      <c r="Q9" s="195"/>
      <c r="R9" s="195"/>
      <c r="S9" s="195"/>
      <c r="T9" s="196"/>
      <c r="U9" s="197"/>
      <c r="V9" s="198"/>
      <c r="W9" s="21"/>
      <c r="X9" s="21"/>
      <c r="Y9" s="21"/>
      <c r="Z9" s="21"/>
      <c r="AA9" s="22"/>
      <c r="AB9" s="22"/>
      <c r="AC9" s="22"/>
      <c r="AD9" s="22"/>
      <c r="AE9" s="69" t="s">
        <v>66</v>
      </c>
    </row>
    <row r="10" spans="1:32" ht="21.75" customHeight="1" thickTop="1">
      <c r="A10" s="199" t="s">
        <v>33</v>
      </c>
      <c r="B10" s="199"/>
      <c r="C10" s="199"/>
      <c r="D10" s="200">
        <f>AB81</f>
        <v>0</v>
      </c>
      <c r="E10" s="200"/>
      <c r="F10" s="21"/>
      <c r="G10" s="21"/>
      <c r="H10" s="21"/>
      <c r="I10" s="21"/>
      <c r="J10" s="21"/>
      <c r="K10" s="21"/>
      <c r="L10" s="21"/>
      <c r="M10" s="194"/>
      <c r="N10" s="195"/>
      <c r="O10" s="195"/>
      <c r="P10" s="195"/>
      <c r="Q10" s="195"/>
      <c r="R10" s="195"/>
      <c r="S10" s="195"/>
      <c r="T10" s="196"/>
      <c r="U10" s="197"/>
      <c r="V10" s="198"/>
      <c r="W10" s="21"/>
      <c r="X10" s="21"/>
      <c r="Y10" s="21"/>
      <c r="Z10" s="21"/>
      <c r="AA10" s="22"/>
      <c r="AB10" s="22"/>
      <c r="AC10" s="22"/>
      <c r="AD10" s="22"/>
    </row>
    <row r="11" spans="1:32" ht="21.75" customHeight="1">
      <c r="A11" s="2"/>
      <c r="B11" s="2"/>
      <c r="C11" s="2"/>
      <c r="D11" s="24"/>
      <c r="E11" s="24"/>
      <c r="F11" s="21"/>
      <c r="G11" s="21"/>
      <c r="H11" s="21"/>
      <c r="I11" s="21"/>
      <c r="J11" s="21"/>
      <c r="K11" s="21"/>
      <c r="L11" s="21"/>
      <c r="M11" s="21"/>
      <c r="N11" s="21"/>
      <c r="O11" s="21"/>
      <c r="P11" s="21"/>
      <c r="Q11" s="21"/>
      <c r="R11" s="21"/>
      <c r="S11" s="21"/>
      <c r="T11" s="21"/>
      <c r="U11" s="21"/>
      <c r="V11" s="21"/>
      <c r="W11" s="21"/>
      <c r="X11" s="21"/>
      <c r="Y11" s="21"/>
      <c r="Z11" s="21"/>
      <c r="AA11" s="22"/>
      <c r="AB11" s="22"/>
      <c r="AC11" s="22"/>
      <c r="AD11" s="22"/>
      <c r="AE11" s="69"/>
    </row>
    <row r="12" spans="1:32" ht="21.75" customHeight="1">
      <c r="A12" s="25" t="s">
        <v>24</v>
      </c>
      <c r="B12" s="25"/>
      <c r="C12" s="25"/>
      <c r="D12" s="25"/>
      <c r="E12" s="25"/>
      <c r="F12" s="25"/>
      <c r="G12" s="25"/>
      <c r="H12" s="25"/>
      <c r="I12" s="25"/>
      <c r="J12" s="25"/>
      <c r="K12" s="25"/>
      <c r="L12" s="25"/>
      <c r="M12" s="25"/>
      <c r="N12" s="25"/>
      <c r="O12" s="31"/>
      <c r="P12" s="31"/>
      <c r="Q12" s="31"/>
      <c r="R12" s="31"/>
      <c r="S12" s="31"/>
      <c r="T12" s="31"/>
      <c r="U12" s="25"/>
      <c r="V12" s="25"/>
      <c r="W12" s="25"/>
      <c r="X12" s="25"/>
      <c r="Y12" s="25"/>
      <c r="Z12" s="201" t="s">
        <v>0</v>
      </c>
      <c r="AA12" s="202"/>
      <c r="AB12" s="202"/>
      <c r="AE12" s="69" t="s">
        <v>67</v>
      </c>
    </row>
    <row r="13" spans="1:32" ht="18.75" customHeight="1">
      <c r="A13" s="187" t="s">
        <v>96</v>
      </c>
      <c r="B13" s="187"/>
      <c r="C13" s="187"/>
      <c r="D13" s="187"/>
      <c r="E13" s="187"/>
      <c r="F13" s="187"/>
      <c r="G13" s="187"/>
      <c r="H13" s="187"/>
      <c r="I13" s="187"/>
      <c r="J13" s="187"/>
      <c r="K13" s="187"/>
      <c r="L13" s="187"/>
      <c r="M13" s="187"/>
      <c r="N13" s="187"/>
      <c r="O13" s="188" t="s">
        <v>1</v>
      </c>
      <c r="P13" s="188"/>
      <c r="Q13" s="188"/>
      <c r="R13" s="188"/>
      <c r="S13" s="188"/>
      <c r="T13" s="188"/>
      <c r="U13" s="188"/>
      <c r="V13" s="188"/>
      <c r="W13" s="188"/>
      <c r="X13" s="188"/>
      <c r="Y13" s="188"/>
      <c r="Z13" s="188"/>
      <c r="AA13" s="188"/>
      <c r="AB13" s="188"/>
      <c r="AC13" s="122"/>
      <c r="AD13" s="122"/>
    </row>
    <row r="14" spans="1:32" ht="12.75" customHeight="1">
      <c r="A14" s="206" t="s">
        <v>2</v>
      </c>
      <c r="B14" s="208" t="s">
        <v>35</v>
      </c>
      <c r="C14" s="210" t="s">
        <v>5</v>
      </c>
      <c r="D14" s="210" t="s">
        <v>26</v>
      </c>
      <c r="E14" s="210" t="s">
        <v>28</v>
      </c>
      <c r="F14" s="212" t="s">
        <v>27</v>
      </c>
      <c r="G14" s="213"/>
      <c r="H14" s="213"/>
      <c r="I14" s="213"/>
      <c r="J14" s="213"/>
      <c r="K14" s="213"/>
      <c r="L14" s="213"/>
      <c r="M14" s="213"/>
      <c r="N14" s="214"/>
      <c r="O14" s="215" t="s">
        <v>2</v>
      </c>
      <c r="P14" s="217" t="s">
        <v>35</v>
      </c>
      <c r="Q14" s="219" t="s">
        <v>5</v>
      </c>
      <c r="R14" s="219" t="s">
        <v>26</v>
      </c>
      <c r="S14" s="219" t="s">
        <v>28</v>
      </c>
      <c r="T14" s="203" t="s">
        <v>27</v>
      </c>
      <c r="U14" s="204"/>
      <c r="V14" s="204"/>
      <c r="W14" s="204"/>
      <c r="X14" s="204"/>
      <c r="Y14" s="204"/>
      <c r="Z14" s="204"/>
      <c r="AA14" s="204"/>
      <c r="AB14" s="205"/>
      <c r="AC14" s="123"/>
      <c r="AD14" s="123"/>
      <c r="AE14" s="69"/>
    </row>
    <row r="15" spans="1:32" ht="21.75" customHeight="1">
      <c r="A15" s="207"/>
      <c r="B15" s="209"/>
      <c r="C15" s="211"/>
      <c r="D15" s="211"/>
      <c r="E15" s="211"/>
      <c r="F15" s="111" t="s">
        <v>62</v>
      </c>
      <c r="G15" s="112" t="s">
        <v>36</v>
      </c>
      <c r="H15" s="113" t="s">
        <v>38</v>
      </c>
      <c r="I15" s="112" t="s">
        <v>36</v>
      </c>
      <c r="J15" s="113" t="s">
        <v>38</v>
      </c>
      <c r="K15" s="112" t="s">
        <v>36</v>
      </c>
      <c r="L15" s="113" t="s">
        <v>38</v>
      </c>
      <c r="M15" s="113" t="s">
        <v>37</v>
      </c>
      <c r="N15" s="114" t="s">
        <v>73</v>
      </c>
      <c r="O15" s="216"/>
      <c r="P15" s="218"/>
      <c r="Q15" s="220"/>
      <c r="R15" s="220"/>
      <c r="S15" s="220"/>
      <c r="T15" s="14" t="s">
        <v>62</v>
      </c>
      <c r="U15" s="17" t="s">
        <v>36</v>
      </c>
      <c r="V15" s="15" t="s">
        <v>38</v>
      </c>
      <c r="W15" s="17" t="s">
        <v>36</v>
      </c>
      <c r="X15" s="15" t="s">
        <v>38</v>
      </c>
      <c r="Y15" s="17" t="s">
        <v>36</v>
      </c>
      <c r="Z15" s="15" t="s">
        <v>38</v>
      </c>
      <c r="AA15" s="15" t="s">
        <v>37</v>
      </c>
      <c r="AB15" s="16" t="s">
        <v>73</v>
      </c>
      <c r="AC15" s="124"/>
      <c r="AD15" s="124"/>
      <c r="AE15" s="87"/>
    </row>
    <row r="16" spans="1:32" ht="21.75" customHeight="1">
      <c r="A16" s="88" t="s">
        <v>29</v>
      </c>
      <c r="B16" s="89"/>
      <c r="C16" s="90"/>
      <c r="D16" s="90"/>
      <c r="E16" s="91"/>
      <c r="F16" s="92"/>
      <c r="G16" s="93"/>
      <c r="H16" s="93"/>
      <c r="I16" s="93"/>
      <c r="J16" s="93"/>
      <c r="K16" s="93"/>
      <c r="L16" s="93"/>
      <c r="M16" s="93"/>
      <c r="N16" s="94"/>
      <c r="O16" s="30" t="s">
        <v>88</v>
      </c>
      <c r="P16" s="3"/>
      <c r="Q16" s="18"/>
      <c r="R16" s="18"/>
      <c r="S16" s="19"/>
      <c r="T16" s="79"/>
      <c r="U16" s="79"/>
      <c r="V16" s="80"/>
      <c r="W16" s="79"/>
      <c r="X16" s="80"/>
      <c r="Y16" s="79"/>
      <c r="Z16" s="80"/>
      <c r="AA16" s="79"/>
      <c r="AB16" s="81"/>
      <c r="AC16" s="125"/>
      <c r="AD16" s="125"/>
      <c r="AE16" s="69" t="s">
        <v>75</v>
      </c>
    </row>
    <row r="17" spans="1:31" ht="21.75" customHeight="1">
      <c r="A17" s="95"/>
      <c r="B17" s="96"/>
      <c r="C17" s="97"/>
      <c r="D17" s="97"/>
      <c r="E17" s="98"/>
      <c r="F17" s="99"/>
      <c r="G17" s="100"/>
      <c r="H17" s="101"/>
      <c r="I17" s="100"/>
      <c r="J17" s="101"/>
      <c r="K17" s="100"/>
      <c r="L17" s="101"/>
      <c r="M17" s="100"/>
      <c r="N17" s="102"/>
      <c r="O17" s="70" t="s">
        <v>71</v>
      </c>
      <c r="P17" s="73" t="s">
        <v>39</v>
      </c>
      <c r="Q17" s="68" t="str">
        <f>IF(ISBLANK(S17),"",ROUNDDOWN(S17*("0 "&amp;P17)*1,-3))</f>
        <v/>
      </c>
      <c r="R17" s="68" t="str">
        <f>IF(ISBLANK(S17),"",S17-Q17)</f>
        <v/>
      </c>
      <c r="S17" s="83"/>
      <c r="T17" s="116" t="s">
        <v>72</v>
      </c>
      <c r="U17" s="117"/>
      <c r="V17" s="118"/>
      <c r="W17" s="117"/>
      <c r="X17" s="118"/>
      <c r="Y17" s="117"/>
      <c r="Z17" s="118"/>
      <c r="AA17" s="117"/>
      <c r="AB17" s="119"/>
      <c r="AC17" s="154"/>
      <c r="AD17" s="154"/>
      <c r="AE17" s="69"/>
    </row>
    <row r="18" spans="1:31" ht="21.75" customHeight="1" thickBot="1">
      <c r="A18" s="95"/>
      <c r="B18" s="96"/>
      <c r="C18" s="97"/>
      <c r="D18" s="97"/>
      <c r="E18" s="98"/>
      <c r="F18" s="99"/>
      <c r="G18" s="100"/>
      <c r="H18" s="101"/>
      <c r="I18" s="100"/>
      <c r="J18" s="101"/>
      <c r="K18" s="100"/>
      <c r="L18" s="101"/>
      <c r="M18" s="100"/>
      <c r="N18" s="102"/>
      <c r="O18" s="76" t="s">
        <v>71</v>
      </c>
      <c r="P18" s="77" t="s">
        <v>39</v>
      </c>
      <c r="Q18" s="84" t="str">
        <f t="shared" ref="Q18:Q21" si="0">IF(ISBLANK(S18),"",ROUNDDOWN(S18*("0 "&amp;P18)*1,-3))</f>
        <v/>
      </c>
      <c r="R18" s="84" t="str">
        <f t="shared" ref="R18:R21" si="1">IF(ISBLANK(S18),"",S18-Q18)</f>
        <v/>
      </c>
      <c r="S18" s="85"/>
      <c r="T18" s="74"/>
      <c r="U18" s="63" t="str">
        <f t="shared" ref="U18:U21" si="2">IF(ISBLANK(V18),"","×")</f>
        <v/>
      </c>
      <c r="V18" s="78"/>
      <c r="W18" s="63" t="str">
        <f t="shared" ref="W18:W21" si="3">IF(ISBLANK(X18),"","×")</f>
        <v/>
      </c>
      <c r="X18" s="78"/>
      <c r="Y18" s="63" t="str">
        <f t="shared" ref="Y18:Y21" si="4">IF(ISBLANK(Z18),"","×")</f>
        <v/>
      </c>
      <c r="Z18" s="78"/>
      <c r="AA18" s="63" t="str">
        <f t="shared" ref="AA18" si="5">IF(COUNTIF(T18,"&gt;0"),"=","")</f>
        <v/>
      </c>
      <c r="AB18" s="82" t="str">
        <f>IF(ISNUMBER(T18),T18*IF(ISNUMBER(LOOKUP(8^3^8,MID(ASC(V18),MIN(FIND({0,1,2,3,4,5,6,7,8,9},ASC(V18)&amp;1234567890)),{1,2,3,4,5,6,7,8,9,10,11,12,13,14,15,16})*1)),LOOKUP(8^3^8,MID(ASC(V18),MIN(FIND({0,1,2,3,4,5,6,7,8,9},ASC(V18)&amp;1234567890)),{1,2,3,4,5,6,7,8,9,10,11,12,13,14,15,16})*1),1)*IF(ISNUMBER(LOOKUP(8^3^8,MID(ASC(X18),MIN(FIND({0,1,2,3,4,5,6,7,8,9},ASC(X18)&amp;1234567890)),{1,2,3,4,5,6,7,8,9,10,11,12,13,14,15,16})*1)),LOOKUP(8^3^8,MID(ASC(X18),MIN(FIND({0,1,2,3,4,5,6,7,8,9},ASC(X18)&amp;1234567890)),{1,2,3,4,5,6,7,8,9,10,11,12,13,14,15,16})*1),1)*IF(ISNUMBER(LOOKUP(8^3^8,MID(ASC(Z18),MIN(FIND({0,1,2,3,4,5,6,7,8,9},ASC(Z18)&amp;1234567890)),{1,2,3,4,5,6,7,8,9,10,11,12,13,14,15,16})*1)),LOOKUP(8^3^8,MID(ASC(Z18),MIN(FIND({0,1,2,3,4,5,6,7,8,9},ASC(Z18)&amp;1234567890)),{1,2,3,4,5,6,7,8,9,10,11,12,13,14,15,16})*1),1),"")</f>
        <v/>
      </c>
      <c r="AC18" s="126"/>
      <c r="AD18" s="155" t="s">
        <v>81</v>
      </c>
    </row>
    <row r="19" spans="1:31" ht="21.75" customHeight="1" thickBot="1">
      <c r="A19" s="95"/>
      <c r="B19" s="96"/>
      <c r="C19" s="97"/>
      <c r="D19" s="97"/>
      <c r="E19" s="98"/>
      <c r="F19" s="99"/>
      <c r="G19" s="100"/>
      <c r="H19" s="101"/>
      <c r="I19" s="100"/>
      <c r="J19" s="101"/>
      <c r="K19" s="100"/>
      <c r="L19" s="101"/>
      <c r="M19" s="100"/>
      <c r="N19" s="102"/>
      <c r="O19" s="13"/>
      <c r="P19" s="4"/>
      <c r="Q19" s="68" t="str">
        <f t="shared" si="0"/>
        <v/>
      </c>
      <c r="R19" s="68" t="str">
        <f t="shared" si="1"/>
        <v/>
      </c>
      <c r="S19" s="41"/>
      <c r="T19" s="116" t="s">
        <v>80</v>
      </c>
      <c r="U19" s="117"/>
      <c r="V19" s="118"/>
      <c r="W19" s="117"/>
      <c r="X19" s="118"/>
      <c r="Y19" s="117"/>
      <c r="Z19" s="118"/>
      <c r="AA19" s="117"/>
      <c r="AB19" s="119"/>
      <c r="AC19" s="126"/>
      <c r="AD19" s="127">
        <f>IFERROR(SUM(AB18:AB20),"")</f>
        <v>0</v>
      </c>
      <c r="AE19" s="69" t="s">
        <v>68</v>
      </c>
    </row>
    <row r="20" spans="1:31" ht="21.75" customHeight="1">
      <c r="A20" s="95"/>
      <c r="B20" s="96"/>
      <c r="C20" s="97"/>
      <c r="D20" s="97"/>
      <c r="E20" s="98"/>
      <c r="F20" s="101"/>
      <c r="G20" s="100"/>
      <c r="H20" s="101"/>
      <c r="I20" s="100"/>
      <c r="J20" s="101"/>
      <c r="K20" s="100"/>
      <c r="L20" s="101"/>
      <c r="M20" s="100"/>
      <c r="N20" s="102"/>
      <c r="O20" s="13"/>
      <c r="P20" s="4"/>
      <c r="Q20" s="68" t="str">
        <f t="shared" si="0"/>
        <v/>
      </c>
      <c r="R20" s="68" t="str">
        <f t="shared" si="1"/>
        <v/>
      </c>
      <c r="S20" s="41"/>
      <c r="T20" s="74"/>
      <c r="U20" s="63" t="str">
        <f t="shared" ref="U20" si="6">IF(ISBLANK(V20),"","×")</f>
        <v/>
      </c>
      <c r="V20" s="78"/>
      <c r="W20" s="63" t="str">
        <f t="shared" ref="W20" si="7">IF(ISBLANK(X20),"","×")</f>
        <v/>
      </c>
      <c r="X20" s="78"/>
      <c r="Y20" s="63" t="str">
        <f t="shared" ref="Y20" si="8">IF(ISBLANK(Z20),"","×")</f>
        <v/>
      </c>
      <c r="Z20" s="78"/>
      <c r="AA20" s="63" t="str">
        <f t="shared" ref="AA20:AA21" si="9">IF(COUNTIF(T20,"&gt;0"),"=","")</f>
        <v/>
      </c>
      <c r="AB20" s="82" t="str">
        <f>IF(ISNUMBER(T20),T20*IF(ISNUMBER(LOOKUP(8^3^8,MID(ASC(V20),MIN(FIND({0,1,2,3,4,5,6,7,8,9},ASC(V20)&amp;1234567890)),{1,2,3,4,5,6,7,8,9,10,11,12,13,14,15,16})*1)),LOOKUP(8^3^8,MID(ASC(V20),MIN(FIND({0,1,2,3,4,5,6,7,8,9},ASC(V20)&amp;1234567890)),{1,2,3,4,5,6,7,8,9,10,11,12,13,14,15,16})*1),1)*IF(ISNUMBER(LOOKUP(8^3^8,MID(ASC(X20),MIN(FIND({0,1,2,3,4,5,6,7,8,9},ASC(X20)&amp;1234567890)),{1,2,3,4,5,6,7,8,9,10,11,12,13,14,15,16})*1)),LOOKUP(8^3^8,MID(ASC(X20),MIN(FIND({0,1,2,3,4,5,6,7,8,9},ASC(X20)&amp;1234567890)),{1,2,3,4,5,6,7,8,9,10,11,12,13,14,15,16})*1),1)*IF(ISNUMBER(LOOKUP(8^3^8,MID(ASC(Z20),MIN(FIND({0,1,2,3,4,5,6,7,8,9},ASC(Z20)&amp;1234567890)),{1,2,3,4,5,6,7,8,9,10,11,12,13,14,15,16})*1)),LOOKUP(8^3^8,MID(ASC(Z20),MIN(FIND({0,1,2,3,4,5,6,7,8,9},ASC(Z20)&amp;1234567890)),{1,2,3,4,5,6,7,8,9,10,11,12,13,14,15,16})*1),1),"")</f>
        <v/>
      </c>
      <c r="AC20" s="126"/>
      <c r="AD20" s="126"/>
    </row>
    <row r="21" spans="1:31" ht="21.75" customHeight="1">
      <c r="A21" s="95"/>
      <c r="B21" s="96"/>
      <c r="C21" s="97"/>
      <c r="D21" s="97"/>
      <c r="E21" s="98"/>
      <c r="F21" s="101"/>
      <c r="G21" s="100"/>
      <c r="H21" s="101"/>
      <c r="I21" s="100"/>
      <c r="J21" s="101"/>
      <c r="K21" s="100"/>
      <c r="L21" s="101"/>
      <c r="M21" s="100"/>
      <c r="N21" s="102"/>
      <c r="O21" s="13"/>
      <c r="P21" s="4"/>
      <c r="Q21" s="68" t="str">
        <f t="shared" si="0"/>
        <v/>
      </c>
      <c r="R21" s="68" t="str">
        <f t="shared" si="1"/>
        <v/>
      </c>
      <c r="S21" s="41"/>
      <c r="T21" s="65"/>
      <c r="U21" s="63" t="str">
        <f t="shared" si="2"/>
        <v/>
      </c>
      <c r="V21" s="72"/>
      <c r="W21" s="63" t="str">
        <f t="shared" si="3"/>
        <v/>
      </c>
      <c r="X21" s="72"/>
      <c r="Y21" s="63" t="str">
        <f t="shared" si="4"/>
        <v/>
      </c>
      <c r="Z21" s="72"/>
      <c r="AA21" s="63" t="str">
        <f t="shared" si="9"/>
        <v/>
      </c>
      <c r="AB21" s="64" t="str">
        <f>IF(ISNUMBER(T21),T21*IF(ISNUMBER(LOOKUP(8^3^8,MID(ASC(V21),MIN(FIND({0,1,2,3,4,5,6,7,8,9},ASC(V21)&amp;1234567890)),{1,2,3,4,5,6,7,8,9,10,11,12,13,14,15,16})*1)),LOOKUP(8^3^8,MID(ASC(V21),MIN(FIND({0,1,2,3,4,5,6,7,8,9},ASC(V21)&amp;1234567890)),{1,2,3,4,5,6,7,8,9,10,11,12,13,14,15,16})*1),1)*IF(ISNUMBER(LOOKUP(8^3^8,MID(ASC(X21),MIN(FIND({0,1,2,3,4,5,6,7,8,9},ASC(X21)&amp;1234567890)),{1,2,3,4,5,6,7,8,9,10,11,12,13,14,15,16})*1)),LOOKUP(8^3^8,MID(ASC(X21),MIN(FIND({0,1,2,3,4,5,6,7,8,9},ASC(X21)&amp;1234567890)),{1,2,3,4,5,6,7,8,9,10,11,12,13,14,15,16})*1),1)*IF(ISNUMBER(LOOKUP(8^3^8,MID(ASC(Z21),MIN(FIND({0,1,2,3,4,5,6,7,8,9},ASC(Z21)&amp;1234567890)),{1,2,3,4,5,6,7,8,9,10,11,12,13,14,15,16})*1)),LOOKUP(8^3^8,MID(ASC(Z21),MIN(FIND({0,1,2,3,4,5,6,7,8,9},ASC(Z21)&amp;1234567890)),{1,2,3,4,5,6,7,8,9,10,11,12,13,14,15,16})*1),1),"")</f>
        <v/>
      </c>
      <c r="AC21" s="126"/>
      <c r="AD21" s="126"/>
      <c r="AE21" s="69" t="s">
        <v>76</v>
      </c>
    </row>
    <row r="22" spans="1:31" ht="21.75" customHeight="1">
      <c r="A22" s="95"/>
      <c r="B22" s="96"/>
      <c r="C22" s="97"/>
      <c r="D22" s="97"/>
      <c r="E22" s="98"/>
      <c r="F22" s="101"/>
      <c r="G22" s="100"/>
      <c r="H22" s="101"/>
      <c r="I22" s="100"/>
      <c r="J22" s="101"/>
      <c r="K22" s="100"/>
      <c r="L22" s="101"/>
      <c r="M22" s="100"/>
      <c r="N22" s="102"/>
      <c r="O22" s="13"/>
      <c r="P22" s="4"/>
      <c r="Q22" s="68" t="str">
        <f t="shared" ref="Q22:Q80" si="10">IF(ISBLANK(S22),"",ROUNDDOWN(S22*("0 "&amp;P22)*1,-3))</f>
        <v/>
      </c>
      <c r="R22" s="68" t="str">
        <f t="shared" ref="R22:R80" si="11">IF(ISBLANK(S22),"",S22-Q22)</f>
        <v/>
      </c>
      <c r="S22" s="41"/>
      <c r="T22" s="65"/>
      <c r="U22" s="63" t="str">
        <f t="shared" ref="U22:U80" si="12">IF(ISBLANK(V22),"","×")</f>
        <v/>
      </c>
      <c r="V22" s="72"/>
      <c r="W22" s="63" t="str">
        <f t="shared" ref="W22:W80" si="13">IF(ISBLANK(X22),"","×")</f>
        <v/>
      </c>
      <c r="X22" s="72"/>
      <c r="Y22" s="63" t="str">
        <f t="shared" ref="Y22:Y80" si="14">IF(ISBLANK(Z22),"","×")</f>
        <v/>
      </c>
      <c r="Z22" s="72"/>
      <c r="AA22" s="63" t="str">
        <f t="shared" ref="AA22:AA80" si="15">IF(COUNTIF(T22,"&gt;0"),"=","")</f>
        <v/>
      </c>
      <c r="AB22" s="64" t="str">
        <f>IF(ISNUMBER(T22),T22*IF(ISNUMBER(LOOKUP(8^3^8,MID(ASC(V22),MIN(FIND({0,1,2,3,4,5,6,7,8,9},ASC(V22)&amp;1234567890)),{1,2,3,4,5,6,7,8,9,10,11,12,13,14,15,16})*1)),LOOKUP(8^3^8,MID(ASC(V22),MIN(FIND({0,1,2,3,4,5,6,7,8,9},ASC(V22)&amp;1234567890)),{1,2,3,4,5,6,7,8,9,10,11,12,13,14,15,16})*1),1)*IF(ISNUMBER(LOOKUP(8^3^8,MID(ASC(X22),MIN(FIND({0,1,2,3,4,5,6,7,8,9},ASC(X22)&amp;1234567890)),{1,2,3,4,5,6,7,8,9,10,11,12,13,14,15,16})*1)),LOOKUP(8^3^8,MID(ASC(X22),MIN(FIND({0,1,2,3,4,5,6,7,8,9},ASC(X22)&amp;1234567890)),{1,2,3,4,5,6,7,8,9,10,11,12,13,14,15,16})*1),1)*IF(ISNUMBER(LOOKUP(8^3^8,MID(ASC(Z22),MIN(FIND({0,1,2,3,4,5,6,7,8,9},ASC(Z22)&amp;1234567890)),{1,2,3,4,5,6,7,8,9,10,11,12,13,14,15,16})*1)),LOOKUP(8^3^8,MID(ASC(Z22),MIN(FIND({0,1,2,3,4,5,6,7,8,9},ASC(Z22)&amp;1234567890)),{1,2,3,4,5,6,7,8,9,10,11,12,13,14,15,16})*1),1),"")</f>
        <v/>
      </c>
      <c r="AC22" s="126"/>
      <c r="AD22" s="126"/>
    </row>
    <row r="23" spans="1:31" ht="21.75" customHeight="1">
      <c r="A23" s="95"/>
      <c r="B23" s="96"/>
      <c r="C23" s="97"/>
      <c r="D23" s="97"/>
      <c r="E23" s="98"/>
      <c r="F23" s="101"/>
      <c r="G23" s="100"/>
      <c r="H23" s="101"/>
      <c r="I23" s="100"/>
      <c r="J23" s="101"/>
      <c r="K23" s="100"/>
      <c r="L23" s="101"/>
      <c r="M23" s="100"/>
      <c r="N23" s="102"/>
      <c r="O23" s="13"/>
      <c r="P23" s="4"/>
      <c r="Q23" s="68" t="str">
        <f t="shared" si="10"/>
        <v/>
      </c>
      <c r="R23" s="68" t="str">
        <f t="shared" si="11"/>
        <v/>
      </c>
      <c r="S23" s="41"/>
      <c r="T23" s="65"/>
      <c r="U23" s="63" t="str">
        <f t="shared" si="12"/>
        <v/>
      </c>
      <c r="V23" s="72"/>
      <c r="W23" s="63" t="str">
        <f t="shared" si="13"/>
        <v/>
      </c>
      <c r="X23" s="72"/>
      <c r="Y23" s="63" t="str">
        <f t="shared" si="14"/>
        <v/>
      </c>
      <c r="Z23" s="72"/>
      <c r="AA23" s="63" t="str">
        <f t="shared" si="15"/>
        <v/>
      </c>
      <c r="AB23" s="64" t="str">
        <f>IF(ISNUMBER(T23),T23*IF(ISNUMBER(LOOKUP(8^3^8,MID(ASC(V23),MIN(FIND({0,1,2,3,4,5,6,7,8,9},ASC(V23)&amp;1234567890)),{1,2,3,4,5,6,7,8,9,10,11,12,13,14,15,16})*1)),LOOKUP(8^3^8,MID(ASC(V23),MIN(FIND({0,1,2,3,4,5,6,7,8,9},ASC(V23)&amp;1234567890)),{1,2,3,4,5,6,7,8,9,10,11,12,13,14,15,16})*1),1)*IF(ISNUMBER(LOOKUP(8^3^8,MID(ASC(X23),MIN(FIND({0,1,2,3,4,5,6,7,8,9},ASC(X23)&amp;1234567890)),{1,2,3,4,5,6,7,8,9,10,11,12,13,14,15,16})*1)),LOOKUP(8^3^8,MID(ASC(X23),MIN(FIND({0,1,2,3,4,5,6,7,8,9},ASC(X23)&amp;1234567890)),{1,2,3,4,5,6,7,8,9,10,11,12,13,14,15,16})*1),1)*IF(ISNUMBER(LOOKUP(8^3^8,MID(ASC(Z23),MIN(FIND({0,1,2,3,4,5,6,7,8,9},ASC(Z23)&amp;1234567890)),{1,2,3,4,5,6,7,8,9,10,11,12,13,14,15,16})*1)),LOOKUP(8^3^8,MID(ASC(Z23),MIN(FIND({0,1,2,3,4,5,6,7,8,9},ASC(Z23)&amp;1234567890)),{1,2,3,4,5,6,7,8,9,10,11,12,13,14,15,16})*1),1),"")</f>
        <v/>
      </c>
      <c r="AC23" s="126"/>
      <c r="AD23" s="126"/>
    </row>
    <row r="24" spans="1:31" ht="21.75" customHeight="1">
      <c r="A24" s="95"/>
      <c r="B24" s="96"/>
      <c r="C24" s="97"/>
      <c r="D24" s="97"/>
      <c r="E24" s="98"/>
      <c r="F24" s="101"/>
      <c r="G24" s="100"/>
      <c r="H24" s="101"/>
      <c r="I24" s="100"/>
      <c r="J24" s="101"/>
      <c r="K24" s="100"/>
      <c r="L24" s="101"/>
      <c r="M24" s="100"/>
      <c r="N24" s="102"/>
      <c r="O24" s="13"/>
      <c r="P24" s="4"/>
      <c r="Q24" s="68" t="str">
        <f t="shared" si="10"/>
        <v/>
      </c>
      <c r="R24" s="68" t="str">
        <f t="shared" si="11"/>
        <v/>
      </c>
      <c r="S24" s="41"/>
      <c r="T24" s="65"/>
      <c r="U24" s="63" t="str">
        <f t="shared" si="12"/>
        <v/>
      </c>
      <c r="V24" s="72"/>
      <c r="W24" s="63" t="str">
        <f t="shared" si="13"/>
        <v/>
      </c>
      <c r="X24" s="72"/>
      <c r="Y24" s="63" t="str">
        <f t="shared" si="14"/>
        <v/>
      </c>
      <c r="Z24" s="72"/>
      <c r="AA24" s="63" t="str">
        <f t="shared" si="15"/>
        <v/>
      </c>
      <c r="AB24" s="64" t="str">
        <f>IF(ISNUMBER(T24),T24*IF(ISNUMBER(LOOKUP(8^3^8,MID(ASC(V24),MIN(FIND({0,1,2,3,4,5,6,7,8,9},ASC(V24)&amp;1234567890)),{1,2,3,4,5,6,7,8,9,10,11,12,13,14,15,16})*1)),LOOKUP(8^3^8,MID(ASC(V24),MIN(FIND({0,1,2,3,4,5,6,7,8,9},ASC(V24)&amp;1234567890)),{1,2,3,4,5,6,7,8,9,10,11,12,13,14,15,16})*1),1)*IF(ISNUMBER(LOOKUP(8^3^8,MID(ASC(X24),MIN(FIND({0,1,2,3,4,5,6,7,8,9},ASC(X24)&amp;1234567890)),{1,2,3,4,5,6,7,8,9,10,11,12,13,14,15,16})*1)),LOOKUP(8^3^8,MID(ASC(X24),MIN(FIND({0,1,2,3,4,5,6,7,8,9},ASC(X24)&amp;1234567890)),{1,2,3,4,5,6,7,8,9,10,11,12,13,14,15,16})*1),1)*IF(ISNUMBER(LOOKUP(8^3^8,MID(ASC(Z24),MIN(FIND({0,1,2,3,4,5,6,7,8,9},ASC(Z24)&amp;1234567890)),{1,2,3,4,5,6,7,8,9,10,11,12,13,14,15,16})*1)),LOOKUP(8^3^8,MID(ASC(Z24),MIN(FIND({0,1,2,3,4,5,6,7,8,9},ASC(Z24)&amp;1234567890)),{1,2,3,4,5,6,7,8,9,10,11,12,13,14,15,16})*1),1),"")</f>
        <v/>
      </c>
      <c r="AC24" s="126"/>
      <c r="AD24" s="126"/>
    </row>
    <row r="25" spans="1:31" ht="21.75" customHeight="1">
      <c r="A25" s="95"/>
      <c r="B25" s="96"/>
      <c r="C25" s="97"/>
      <c r="D25" s="97"/>
      <c r="E25" s="98"/>
      <c r="F25" s="101"/>
      <c r="G25" s="100"/>
      <c r="H25" s="101"/>
      <c r="I25" s="100"/>
      <c r="J25" s="101"/>
      <c r="K25" s="100"/>
      <c r="L25" s="101"/>
      <c r="M25" s="100"/>
      <c r="N25" s="102"/>
      <c r="O25" s="13"/>
      <c r="P25" s="4"/>
      <c r="Q25" s="68" t="str">
        <f t="shared" si="10"/>
        <v/>
      </c>
      <c r="R25" s="68" t="str">
        <f t="shared" si="11"/>
        <v/>
      </c>
      <c r="S25" s="41"/>
      <c r="T25" s="65"/>
      <c r="U25" s="63" t="str">
        <f t="shared" si="12"/>
        <v/>
      </c>
      <c r="V25" s="72"/>
      <c r="W25" s="63" t="str">
        <f t="shared" si="13"/>
        <v/>
      </c>
      <c r="X25" s="72"/>
      <c r="Y25" s="63" t="str">
        <f t="shared" si="14"/>
        <v/>
      </c>
      <c r="Z25" s="72"/>
      <c r="AA25" s="63" t="str">
        <f t="shared" si="15"/>
        <v/>
      </c>
      <c r="AB25" s="64" t="str">
        <f>IF(ISNUMBER(T25),T25*IF(ISNUMBER(LOOKUP(8^3^8,MID(ASC(V25),MIN(FIND({0,1,2,3,4,5,6,7,8,9},ASC(V25)&amp;1234567890)),{1,2,3,4,5,6,7,8,9,10,11,12,13,14,15,16})*1)),LOOKUP(8^3^8,MID(ASC(V25),MIN(FIND({0,1,2,3,4,5,6,7,8,9},ASC(V25)&amp;1234567890)),{1,2,3,4,5,6,7,8,9,10,11,12,13,14,15,16})*1),1)*IF(ISNUMBER(LOOKUP(8^3^8,MID(ASC(X25),MIN(FIND({0,1,2,3,4,5,6,7,8,9},ASC(X25)&amp;1234567890)),{1,2,3,4,5,6,7,8,9,10,11,12,13,14,15,16})*1)),LOOKUP(8^3^8,MID(ASC(X25),MIN(FIND({0,1,2,3,4,5,6,7,8,9},ASC(X25)&amp;1234567890)),{1,2,3,4,5,6,7,8,9,10,11,12,13,14,15,16})*1),1)*IF(ISNUMBER(LOOKUP(8^3^8,MID(ASC(Z25),MIN(FIND({0,1,2,3,4,5,6,7,8,9},ASC(Z25)&amp;1234567890)),{1,2,3,4,5,6,7,8,9,10,11,12,13,14,15,16})*1)),LOOKUP(8^3^8,MID(ASC(Z25),MIN(FIND({0,1,2,3,4,5,6,7,8,9},ASC(Z25)&amp;1234567890)),{1,2,3,4,5,6,7,8,9,10,11,12,13,14,15,16})*1),1),"")</f>
        <v/>
      </c>
      <c r="AC25" s="126"/>
      <c r="AD25" s="126"/>
    </row>
    <row r="26" spans="1:31" ht="21.75" customHeight="1">
      <c r="A26" s="95"/>
      <c r="B26" s="96"/>
      <c r="C26" s="97"/>
      <c r="D26" s="97"/>
      <c r="E26" s="98"/>
      <c r="F26" s="101"/>
      <c r="G26" s="100"/>
      <c r="H26" s="101"/>
      <c r="I26" s="100"/>
      <c r="J26" s="101"/>
      <c r="K26" s="100"/>
      <c r="L26" s="101"/>
      <c r="M26" s="100"/>
      <c r="N26" s="102"/>
      <c r="O26" s="13"/>
      <c r="P26" s="4"/>
      <c r="Q26" s="68" t="str">
        <f t="shared" si="10"/>
        <v/>
      </c>
      <c r="R26" s="68" t="str">
        <f t="shared" si="11"/>
        <v/>
      </c>
      <c r="S26" s="41"/>
      <c r="T26" s="65"/>
      <c r="U26" s="63" t="str">
        <f t="shared" si="12"/>
        <v/>
      </c>
      <c r="V26" s="72"/>
      <c r="W26" s="63" t="str">
        <f t="shared" si="13"/>
        <v/>
      </c>
      <c r="X26" s="72"/>
      <c r="Y26" s="63" t="str">
        <f t="shared" si="14"/>
        <v/>
      </c>
      <c r="Z26" s="72"/>
      <c r="AA26" s="63" t="str">
        <f t="shared" si="15"/>
        <v/>
      </c>
      <c r="AB26" s="64" t="str">
        <f>IF(ISNUMBER(T26),T26*IF(ISNUMBER(LOOKUP(8^3^8,MID(ASC(V26),MIN(FIND({0,1,2,3,4,5,6,7,8,9},ASC(V26)&amp;1234567890)),{1,2,3,4,5,6,7,8,9,10,11,12,13,14,15,16})*1)),LOOKUP(8^3^8,MID(ASC(V26),MIN(FIND({0,1,2,3,4,5,6,7,8,9},ASC(V26)&amp;1234567890)),{1,2,3,4,5,6,7,8,9,10,11,12,13,14,15,16})*1),1)*IF(ISNUMBER(LOOKUP(8^3^8,MID(ASC(X26),MIN(FIND({0,1,2,3,4,5,6,7,8,9},ASC(X26)&amp;1234567890)),{1,2,3,4,5,6,7,8,9,10,11,12,13,14,15,16})*1)),LOOKUP(8^3^8,MID(ASC(X26),MIN(FIND({0,1,2,3,4,5,6,7,8,9},ASC(X26)&amp;1234567890)),{1,2,3,4,5,6,7,8,9,10,11,12,13,14,15,16})*1),1)*IF(ISNUMBER(LOOKUP(8^3^8,MID(ASC(Z26),MIN(FIND({0,1,2,3,4,5,6,7,8,9},ASC(Z26)&amp;1234567890)),{1,2,3,4,5,6,7,8,9,10,11,12,13,14,15,16})*1)),LOOKUP(8^3^8,MID(ASC(Z26),MIN(FIND({0,1,2,3,4,5,6,7,8,9},ASC(Z26)&amp;1234567890)),{1,2,3,4,5,6,7,8,9,10,11,12,13,14,15,16})*1),1),"")</f>
        <v/>
      </c>
      <c r="AC26" s="126"/>
      <c r="AD26" s="126"/>
    </row>
    <row r="27" spans="1:31" ht="21.75" customHeight="1">
      <c r="A27" s="95"/>
      <c r="B27" s="96"/>
      <c r="C27" s="97"/>
      <c r="D27" s="97"/>
      <c r="E27" s="98"/>
      <c r="F27" s="101"/>
      <c r="G27" s="100"/>
      <c r="H27" s="101"/>
      <c r="I27" s="100"/>
      <c r="J27" s="101"/>
      <c r="K27" s="100"/>
      <c r="L27" s="101"/>
      <c r="M27" s="100"/>
      <c r="N27" s="102"/>
      <c r="O27" s="13"/>
      <c r="P27" s="4"/>
      <c r="Q27" s="68" t="str">
        <f t="shared" si="10"/>
        <v/>
      </c>
      <c r="R27" s="68" t="str">
        <f t="shared" si="11"/>
        <v/>
      </c>
      <c r="S27" s="41"/>
      <c r="T27" s="65"/>
      <c r="U27" s="63" t="str">
        <f t="shared" si="12"/>
        <v/>
      </c>
      <c r="V27" s="72"/>
      <c r="W27" s="63" t="str">
        <f t="shared" si="13"/>
        <v/>
      </c>
      <c r="X27" s="72"/>
      <c r="Y27" s="63" t="str">
        <f t="shared" si="14"/>
        <v/>
      </c>
      <c r="Z27" s="72"/>
      <c r="AA27" s="63" t="str">
        <f t="shared" si="15"/>
        <v/>
      </c>
      <c r="AB27" s="64" t="str">
        <f>IF(ISNUMBER(T27),T27*IF(ISNUMBER(LOOKUP(8^3^8,MID(ASC(V27),MIN(FIND({0,1,2,3,4,5,6,7,8,9},ASC(V27)&amp;1234567890)),{1,2,3,4,5,6,7,8,9,10,11,12,13,14,15,16})*1)),LOOKUP(8^3^8,MID(ASC(V27),MIN(FIND({0,1,2,3,4,5,6,7,8,9},ASC(V27)&amp;1234567890)),{1,2,3,4,5,6,7,8,9,10,11,12,13,14,15,16})*1),1)*IF(ISNUMBER(LOOKUP(8^3^8,MID(ASC(X27),MIN(FIND({0,1,2,3,4,5,6,7,8,9},ASC(X27)&amp;1234567890)),{1,2,3,4,5,6,7,8,9,10,11,12,13,14,15,16})*1)),LOOKUP(8^3^8,MID(ASC(X27),MIN(FIND({0,1,2,3,4,5,6,7,8,9},ASC(X27)&amp;1234567890)),{1,2,3,4,5,6,7,8,9,10,11,12,13,14,15,16})*1),1)*IF(ISNUMBER(LOOKUP(8^3^8,MID(ASC(Z27),MIN(FIND({0,1,2,3,4,5,6,7,8,9},ASC(Z27)&amp;1234567890)),{1,2,3,4,5,6,7,8,9,10,11,12,13,14,15,16})*1)),LOOKUP(8^3^8,MID(ASC(Z27),MIN(FIND({0,1,2,3,4,5,6,7,8,9},ASC(Z27)&amp;1234567890)),{1,2,3,4,5,6,7,8,9,10,11,12,13,14,15,16})*1),1),"")</f>
        <v/>
      </c>
      <c r="AC27" s="126"/>
      <c r="AD27" s="126"/>
    </row>
    <row r="28" spans="1:31" ht="21.75" customHeight="1">
      <c r="A28" s="95"/>
      <c r="B28" s="96"/>
      <c r="C28" s="97"/>
      <c r="D28" s="97"/>
      <c r="E28" s="98"/>
      <c r="F28" s="101"/>
      <c r="G28" s="100"/>
      <c r="H28" s="101"/>
      <c r="I28" s="100"/>
      <c r="J28" s="101"/>
      <c r="K28" s="100"/>
      <c r="L28" s="101"/>
      <c r="M28" s="100"/>
      <c r="N28" s="102"/>
      <c r="O28" s="13"/>
      <c r="P28" s="4"/>
      <c r="Q28" s="68" t="str">
        <f t="shared" si="10"/>
        <v/>
      </c>
      <c r="R28" s="68" t="str">
        <f t="shared" si="11"/>
        <v/>
      </c>
      <c r="S28" s="41"/>
      <c r="T28" s="65"/>
      <c r="U28" s="63" t="str">
        <f t="shared" si="12"/>
        <v/>
      </c>
      <c r="V28" s="72"/>
      <c r="W28" s="63" t="str">
        <f t="shared" si="13"/>
        <v/>
      </c>
      <c r="X28" s="72"/>
      <c r="Y28" s="63" t="str">
        <f t="shared" si="14"/>
        <v/>
      </c>
      <c r="Z28" s="72"/>
      <c r="AA28" s="63" t="str">
        <f t="shared" si="15"/>
        <v/>
      </c>
      <c r="AB28" s="64" t="str">
        <f>IF(ISNUMBER(T28),T28*IF(ISNUMBER(LOOKUP(8^3^8,MID(ASC(V28),MIN(FIND({0,1,2,3,4,5,6,7,8,9},ASC(V28)&amp;1234567890)),{1,2,3,4,5,6,7,8,9,10,11,12,13,14,15,16})*1)),LOOKUP(8^3^8,MID(ASC(V28),MIN(FIND({0,1,2,3,4,5,6,7,8,9},ASC(V28)&amp;1234567890)),{1,2,3,4,5,6,7,8,9,10,11,12,13,14,15,16})*1),1)*IF(ISNUMBER(LOOKUP(8^3^8,MID(ASC(X28),MIN(FIND({0,1,2,3,4,5,6,7,8,9},ASC(X28)&amp;1234567890)),{1,2,3,4,5,6,7,8,9,10,11,12,13,14,15,16})*1)),LOOKUP(8^3^8,MID(ASC(X28),MIN(FIND({0,1,2,3,4,5,6,7,8,9},ASC(X28)&amp;1234567890)),{1,2,3,4,5,6,7,8,9,10,11,12,13,14,15,16})*1),1)*IF(ISNUMBER(LOOKUP(8^3^8,MID(ASC(Z28),MIN(FIND({0,1,2,3,4,5,6,7,8,9},ASC(Z28)&amp;1234567890)),{1,2,3,4,5,6,7,8,9,10,11,12,13,14,15,16})*1)),LOOKUP(8^3^8,MID(ASC(Z28),MIN(FIND({0,1,2,3,4,5,6,7,8,9},ASC(Z28)&amp;1234567890)),{1,2,3,4,5,6,7,8,9,10,11,12,13,14,15,16})*1),1),"")</f>
        <v/>
      </c>
      <c r="AC28" s="126"/>
      <c r="AD28" s="126"/>
    </row>
    <row r="29" spans="1:31" ht="21.75" customHeight="1">
      <c r="A29" s="95"/>
      <c r="B29" s="96"/>
      <c r="C29" s="97"/>
      <c r="D29" s="97"/>
      <c r="E29" s="98"/>
      <c r="F29" s="101"/>
      <c r="G29" s="100"/>
      <c r="H29" s="101"/>
      <c r="I29" s="100"/>
      <c r="J29" s="101"/>
      <c r="K29" s="100"/>
      <c r="L29" s="101"/>
      <c r="M29" s="100"/>
      <c r="N29" s="102"/>
      <c r="O29" s="13"/>
      <c r="P29" s="4"/>
      <c r="Q29" s="68" t="str">
        <f t="shared" si="10"/>
        <v/>
      </c>
      <c r="R29" s="68" t="str">
        <f t="shared" si="11"/>
        <v/>
      </c>
      <c r="S29" s="41"/>
      <c r="T29" s="65"/>
      <c r="U29" s="63" t="str">
        <f t="shared" si="12"/>
        <v/>
      </c>
      <c r="V29" s="72"/>
      <c r="W29" s="63" t="str">
        <f t="shared" si="13"/>
        <v/>
      </c>
      <c r="X29" s="72"/>
      <c r="Y29" s="63" t="str">
        <f t="shared" si="14"/>
        <v/>
      </c>
      <c r="Z29" s="72"/>
      <c r="AA29" s="63" t="str">
        <f t="shared" si="15"/>
        <v/>
      </c>
      <c r="AB29" s="64" t="str">
        <f>IF(ISNUMBER(T29),T29*IF(ISNUMBER(LOOKUP(8^3^8,MID(ASC(V29),MIN(FIND({0,1,2,3,4,5,6,7,8,9},ASC(V29)&amp;1234567890)),{1,2,3,4,5,6,7,8,9,10,11,12,13,14,15,16})*1)),LOOKUP(8^3^8,MID(ASC(V29),MIN(FIND({0,1,2,3,4,5,6,7,8,9},ASC(V29)&amp;1234567890)),{1,2,3,4,5,6,7,8,9,10,11,12,13,14,15,16})*1),1)*IF(ISNUMBER(LOOKUP(8^3^8,MID(ASC(X29),MIN(FIND({0,1,2,3,4,5,6,7,8,9},ASC(X29)&amp;1234567890)),{1,2,3,4,5,6,7,8,9,10,11,12,13,14,15,16})*1)),LOOKUP(8^3^8,MID(ASC(X29),MIN(FIND({0,1,2,3,4,5,6,7,8,9},ASC(X29)&amp;1234567890)),{1,2,3,4,5,6,7,8,9,10,11,12,13,14,15,16})*1),1)*IF(ISNUMBER(LOOKUP(8^3^8,MID(ASC(Z29),MIN(FIND({0,1,2,3,4,5,6,7,8,9},ASC(Z29)&amp;1234567890)),{1,2,3,4,5,6,7,8,9,10,11,12,13,14,15,16})*1)),LOOKUP(8^3^8,MID(ASC(Z29),MIN(FIND({0,1,2,3,4,5,6,7,8,9},ASC(Z29)&amp;1234567890)),{1,2,3,4,5,6,7,8,9,10,11,12,13,14,15,16})*1),1),"")</f>
        <v/>
      </c>
      <c r="AC29" s="126"/>
      <c r="AD29" s="126"/>
    </row>
    <row r="30" spans="1:31" ht="21.75" customHeight="1">
      <c r="A30" s="95"/>
      <c r="B30" s="96"/>
      <c r="C30" s="97"/>
      <c r="D30" s="97"/>
      <c r="E30" s="98"/>
      <c r="F30" s="101"/>
      <c r="G30" s="100"/>
      <c r="H30" s="101"/>
      <c r="I30" s="100"/>
      <c r="J30" s="101"/>
      <c r="K30" s="100"/>
      <c r="L30" s="101"/>
      <c r="M30" s="100"/>
      <c r="N30" s="102"/>
      <c r="O30" s="13"/>
      <c r="P30" s="4"/>
      <c r="Q30" s="68" t="str">
        <f t="shared" si="10"/>
        <v/>
      </c>
      <c r="R30" s="68" t="str">
        <f t="shared" si="11"/>
        <v/>
      </c>
      <c r="S30" s="41"/>
      <c r="T30" s="65"/>
      <c r="U30" s="63" t="str">
        <f t="shared" si="12"/>
        <v/>
      </c>
      <c r="V30" s="72"/>
      <c r="W30" s="63" t="str">
        <f t="shared" si="13"/>
        <v/>
      </c>
      <c r="X30" s="72"/>
      <c r="Y30" s="63" t="str">
        <f t="shared" si="14"/>
        <v/>
      </c>
      <c r="Z30" s="72"/>
      <c r="AA30" s="63" t="str">
        <f t="shared" si="15"/>
        <v/>
      </c>
      <c r="AB30" s="64" t="str">
        <f>IF(ISNUMBER(T30),T30*IF(ISNUMBER(LOOKUP(8^3^8,MID(ASC(V30),MIN(FIND({0,1,2,3,4,5,6,7,8,9},ASC(V30)&amp;1234567890)),{1,2,3,4,5,6,7,8,9,10,11,12,13,14,15,16})*1)),LOOKUP(8^3^8,MID(ASC(V30),MIN(FIND({0,1,2,3,4,5,6,7,8,9},ASC(V30)&amp;1234567890)),{1,2,3,4,5,6,7,8,9,10,11,12,13,14,15,16})*1),1)*IF(ISNUMBER(LOOKUP(8^3^8,MID(ASC(X30),MIN(FIND({0,1,2,3,4,5,6,7,8,9},ASC(X30)&amp;1234567890)),{1,2,3,4,5,6,7,8,9,10,11,12,13,14,15,16})*1)),LOOKUP(8^3^8,MID(ASC(X30),MIN(FIND({0,1,2,3,4,5,6,7,8,9},ASC(X30)&amp;1234567890)),{1,2,3,4,5,6,7,8,9,10,11,12,13,14,15,16})*1),1)*IF(ISNUMBER(LOOKUP(8^3^8,MID(ASC(Z30),MIN(FIND({0,1,2,3,4,5,6,7,8,9},ASC(Z30)&amp;1234567890)),{1,2,3,4,5,6,7,8,9,10,11,12,13,14,15,16})*1)),LOOKUP(8^3^8,MID(ASC(Z30),MIN(FIND({0,1,2,3,4,5,6,7,8,9},ASC(Z30)&amp;1234567890)),{1,2,3,4,5,6,7,8,9,10,11,12,13,14,15,16})*1),1),"")</f>
        <v/>
      </c>
      <c r="AC30" s="126"/>
      <c r="AD30" s="126"/>
    </row>
    <row r="31" spans="1:31" ht="21.75" customHeight="1">
      <c r="A31" s="95"/>
      <c r="B31" s="96"/>
      <c r="C31" s="97"/>
      <c r="D31" s="97"/>
      <c r="E31" s="98"/>
      <c r="F31" s="101"/>
      <c r="G31" s="100"/>
      <c r="H31" s="101"/>
      <c r="I31" s="100"/>
      <c r="J31" s="101"/>
      <c r="K31" s="100"/>
      <c r="L31" s="101"/>
      <c r="M31" s="100"/>
      <c r="N31" s="102"/>
      <c r="O31" s="13"/>
      <c r="P31" s="4"/>
      <c r="Q31" s="68" t="str">
        <f t="shared" si="10"/>
        <v/>
      </c>
      <c r="R31" s="68" t="str">
        <f t="shared" si="11"/>
        <v/>
      </c>
      <c r="S31" s="41"/>
      <c r="T31" s="65"/>
      <c r="U31" s="63" t="str">
        <f t="shared" si="12"/>
        <v/>
      </c>
      <c r="V31" s="72"/>
      <c r="W31" s="63" t="str">
        <f t="shared" si="13"/>
        <v/>
      </c>
      <c r="X31" s="72"/>
      <c r="Y31" s="63" t="str">
        <f t="shared" si="14"/>
        <v/>
      </c>
      <c r="Z31" s="72"/>
      <c r="AA31" s="63" t="str">
        <f t="shared" si="15"/>
        <v/>
      </c>
      <c r="AB31" s="64" t="str">
        <f>IF(ISNUMBER(T31),T31*IF(ISNUMBER(LOOKUP(8^3^8,MID(ASC(V31),MIN(FIND({0,1,2,3,4,5,6,7,8,9},ASC(V31)&amp;1234567890)),{1,2,3,4,5,6,7,8,9,10,11,12,13,14,15,16})*1)),LOOKUP(8^3^8,MID(ASC(V31),MIN(FIND({0,1,2,3,4,5,6,7,8,9},ASC(V31)&amp;1234567890)),{1,2,3,4,5,6,7,8,9,10,11,12,13,14,15,16})*1),1)*IF(ISNUMBER(LOOKUP(8^3^8,MID(ASC(X31),MIN(FIND({0,1,2,3,4,5,6,7,8,9},ASC(X31)&amp;1234567890)),{1,2,3,4,5,6,7,8,9,10,11,12,13,14,15,16})*1)),LOOKUP(8^3^8,MID(ASC(X31),MIN(FIND({0,1,2,3,4,5,6,7,8,9},ASC(X31)&amp;1234567890)),{1,2,3,4,5,6,7,8,9,10,11,12,13,14,15,16})*1),1)*IF(ISNUMBER(LOOKUP(8^3^8,MID(ASC(Z31),MIN(FIND({0,1,2,3,4,5,6,7,8,9},ASC(Z31)&amp;1234567890)),{1,2,3,4,5,6,7,8,9,10,11,12,13,14,15,16})*1)),LOOKUP(8^3^8,MID(ASC(Z31),MIN(FIND({0,1,2,3,4,5,6,7,8,9},ASC(Z31)&amp;1234567890)),{1,2,3,4,5,6,7,8,9,10,11,12,13,14,15,16})*1),1),"")</f>
        <v/>
      </c>
      <c r="AC31" s="35"/>
      <c r="AD31" s="35"/>
    </row>
    <row r="32" spans="1:31" ht="21.75" customHeight="1">
      <c r="A32" s="95"/>
      <c r="B32" s="96"/>
      <c r="C32" s="97"/>
      <c r="D32" s="97"/>
      <c r="E32" s="98"/>
      <c r="F32" s="101"/>
      <c r="G32" s="100"/>
      <c r="H32" s="101"/>
      <c r="I32" s="100"/>
      <c r="J32" s="101"/>
      <c r="K32" s="100"/>
      <c r="L32" s="101"/>
      <c r="M32" s="100"/>
      <c r="N32" s="102"/>
      <c r="O32" s="13"/>
      <c r="P32" s="4"/>
      <c r="Q32" s="68" t="str">
        <f t="shared" si="10"/>
        <v/>
      </c>
      <c r="R32" s="68" t="str">
        <f t="shared" si="11"/>
        <v/>
      </c>
      <c r="S32" s="41"/>
      <c r="T32" s="65"/>
      <c r="U32" s="63" t="str">
        <f t="shared" si="12"/>
        <v/>
      </c>
      <c r="V32" s="72"/>
      <c r="W32" s="63" t="str">
        <f t="shared" si="13"/>
        <v/>
      </c>
      <c r="X32" s="72"/>
      <c r="Y32" s="63" t="str">
        <f t="shared" si="14"/>
        <v/>
      </c>
      <c r="Z32" s="72"/>
      <c r="AA32" s="63" t="str">
        <f t="shared" si="15"/>
        <v/>
      </c>
      <c r="AB32" s="64" t="str">
        <f>IF(ISNUMBER(T32),T32*IF(ISNUMBER(LOOKUP(8^3^8,MID(ASC(V32),MIN(FIND({0,1,2,3,4,5,6,7,8,9},ASC(V32)&amp;1234567890)),{1,2,3,4,5,6,7,8,9,10,11,12,13,14,15,16})*1)),LOOKUP(8^3^8,MID(ASC(V32),MIN(FIND({0,1,2,3,4,5,6,7,8,9},ASC(V32)&amp;1234567890)),{1,2,3,4,5,6,7,8,9,10,11,12,13,14,15,16})*1),1)*IF(ISNUMBER(LOOKUP(8^3^8,MID(ASC(X32),MIN(FIND({0,1,2,3,4,5,6,7,8,9},ASC(X32)&amp;1234567890)),{1,2,3,4,5,6,7,8,9,10,11,12,13,14,15,16})*1)),LOOKUP(8^3^8,MID(ASC(X32),MIN(FIND({0,1,2,3,4,5,6,7,8,9},ASC(X32)&amp;1234567890)),{1,2,3,4,5,6,7,8,9,10,11,12,13,14,15,16})*1),1)*IF(ISNUMBER(LOOKUP(8^3^8,MID(ASC(Z32),MIN(FIND({0,1,2,3,4,5,6,7,8,9},ASC(Z32)&amp;1234567890)),{1,2,3,4,5,6,7,8,9,10,11,12,13,14,15,16})*1)),LOOKUP(8^3^8,MID(ASC(Z32),MIN(FIND({0,1,2,3,4,5,6,7,8,9},ASC(Z32)&amp;1234567890)),{1,2,3,4,5,6,7,8,9,10,11,12,13,14,15,16})*1),1),"")</f>
        <v/>
      </c>
      <c r="AC32" s="57"/>
      <c r="AD32" s="57"/>
    </row>
    <row r="33" spans="1:28" ht="21.75" customHeight="1">
      <c r="A33" s="95"/>
      <c r="B33" s="96"/>
      <c r="C33" s="97"/>
      <c r="D33" s="97"/>
      <c r="E33" s="98"/>
      <c r="F33" s="101"/>
      <c r="G33" s="100"/>
      <c r="H33" s="101"/>
      <c r="I33" s="100"/>
      <c r="J33" s="101"/>
      <c r="K33" s="100"/>
      <c r="L33" s="101"/>
      <c r="M33" s="100"/>
      <c r="N33" s="102"/>
      <c r="O33" s="13"/>
      <c r="P33" s="4"/>
      <c r="Q33" s="68" t="str">
        <f t="shared" si="10"/>
        <v/>
      </c>
      <c r="R33" s="68" t="str">
        <f t="shared" si="11"/>
        <v/>
      </c>
      <c r="S33" s="41"/>
      <c r="T33" s="65"/>
      <c r="U33" s="63" t="str">
        <f t="shared" si="12"/>
        <v/>
      </c>
      <c r="V33" s="72"/>
      <c r="W33" s="63" t="str">
        <f t="shared" si="13"/>
        <v/>
      </c>
      <c r="X33" s="72"/>
      <c r="Y33" s="63" t="str">
        <f t="shared" si="14"/>
        <v/>
      </c>
      <c r="Z33" s="72"/>
      <c r="AA33" s="63" t="str">
        <f t="shared" si="15"/>
        <v/>
      </c>
      <c r="AB33" s="64" t="str">
        <f>IF(ISNUMBER(T33),T33*IF(ISNUMBER(LOOKUP(8^3^8,MID(ASC(V33),MIN(FIND({0,1,2,3,4,5,6,7,8,9},ASC(V33)&amp;1234567890)),{1,2,3,4,5,6,7,8,9,10,11,12,13,14,15,16})*1)),LOOKUP(8^3^8,MID(ASC(V33),MIN(FIND({0,1,2,3,4,5,6,7,8,9},ASC(V33)&amp;1234567890)),{1,2,3,4,5,6,7,8,9,10,11,12,13,14,15,16})*1),1)*IF(ISNUMBER(LOOKUP(8^3^8,MID(ASC(X33),MIN(FIND({0,1,2,3,4,5,6,7,8,9},ASC(X33)&amp;1234567890)),{1,2,3,4,5,6,7,8,9,10,11,12,13,14,15,16})*1)),LOOKUP(8^3^8,MID(ASC(X33),MIN(FIND({0,1,2,3,4,5,6,7,8,9},ASC(X33)&amp;1234567890)),{1,2,3,4,5,6,7,8,9,10,11,12,13,14,15,16})*1),1)*IF(ISNUMBER(LOOKUP(8^3^8,MID(ASC(Z33),MIN(FIND({0,1,2,3,4,5,6,7,8,9},ASC(Z33)&amp;1234567890)),{1,2,3,4,5,6,7,8,9,10,11,12,13,14,15,16})*1)),LOOKUP(8^3^8,MID(ASC(Z33),MIN(FIND({0,1,2,3,4,5,6,7,8,9},ASC(Z33)&amp;1234567890)),{1,2,3,4,5,6,7,8,9,10,11,12,13,14,15,16})*1),1),"")</f>
        <v/>
      </c>
    </row>
    <row r="34" spans="1:28" ht="21.75" customHeight="1">
      <c r="A34" s="95"/>
      <c r="B34" s="96"/>
      <c r="C34" s="97"/>
      <c r="D34" s="97"/>
      <c r="E34" s="98"/>
      <c r="F34" s="101"/>
      <c r="G34" s="100"/>
      <c r="H34" s="101"/>
      <c r="I34" s="100"/>
      <c r="J34" s="101"/>
      <c r="K34" s="100"/>
      <c r="L34" s="101"/>
      <c r="M34" s="100"/>
      <c r="N34" s="102"/>
      <c r="O34" s="13"/>
      <c r="P34" s="4"/>
      <c r="Q34" s="68" t="str">
        <f t="shared" si="10"/>
        <v/>
      </c>
      <c r="R34" s="68" t="str">
        <f t="shared" si="11"/>
        <v/>
      </c>
      <c r="S34" s="41"/>
      <c r="T34" s="65"/>
      <c r="U34" s="63" t="str">
        <f t="shared" si="12"/>
        <v/>
      </c>
      <c r="V34" s="72"/>
      <c r="W34" s="63" t="str">
        <f t="shared" si="13"/>
        <v/>
      </c>
      <c r="X34" s="72"/>
      <c r="Y34" s="63" t="str">
        <f t="shared" si="14"/>
        <v/>
      </c>
      <c r="Z34" s="72"/>
      <c r="AA34" s="63" t="str">
        <f t="shared" si="15"/>
        <v/>
      </c>
      <c r="AB34" s="64" t="str">
        <f>IF(ISNUMBER(T34),T34*IF(ISNUMBER(LOOKUP(8^3^8,MID(ASC(V34),MIN(FIND({0,1,2,3,4,5,6,7,8,9},ASC(V34)&amp;1234567890)),{1,2,3,4,5,6,7,8,9,10,11,12,13,14,15,16})*1)),LOOKUP(8^3^8,MID(ASC(V34),MIN(FIND({0,1,2,3,4,5,6,7,8,9},ASC(V34)&amp;1234567890)),{1,2,3,4,5,6,7,8,9,10,11,12,13,14,15,16})*1),1)*IF(ISNUMBER(LOOKUP(8^3^8,MID(ASC(X34),MIN(FIND({0,1,2,3,4,5,6,7,8,9},ASC(X34)&amp;1234567890)),{1,2,3,4,5,6,7,8,9,10,11,12,13,14,15,16})*1)),LOOKUP(8^3^8,MID(ASC(X34),MIN(FIND({0,1,2,3,4,5,6,7,8,9},ASC(X34)&amp;1234567890)),{1,2,3,4,5,6,7,8,9,10,11,12,13,14,15,16})*1),1)*IF(ISNUMBER(LOOKUP(8^3^8,MID(ASC(Z34),MIN(FIND({0,1,2,3,4,5,6,7,8,9},ASC(Z34)&amp;1234567890)),{1,2,3,4,5,6,7,8,9,10,11,12,13,14,15,16})*1)),LOOKUP(8^3^8,MID(ASC(Z34),MIN(FIND({0,1,2,3,4,5,6,7,8,9},ASC(Z34)&amp;1234567890)),{1,2,3,4,5,6,7,8,9,10,11,12,13,14,15,16})*1),1),"")</f>
        <v/>
      </c>
    </row>
    <row r="35" spans="1:28" ht="21.75" customHeight="1">
      <c r="A35" s="95"/>
      <c r="B35" s="96"/>
      <c r="C35" s="97"/>
      <c r="D35" s="97"/>
      <c r="E35" s="98"/>
      <c r="F35" s="101"/>
      <c r="G35" s="100"/>
      <c r="H35" s="101"/>
      <c r="I35" s="100"/>
      <c r="J35" s="101"/>
      <c r="K35" s="100"/>
      <c r="L35" s="101"/>
      <c r="M35" s="100"/>
      <c r="N35" s="102"/>
      <c r="O35" s="13"/>
      <c r="P35" s="4"/>
      <c r="Q35" s="68" t="str">
        <f t="shared" si="10"/>
        <v/>
      </c>
      <c r="R35" s="68" t="str">
        <f t="shared" si="11"/>
        <v/>
      </c>
      <c r="S35" s="41"/>
      <c r="T35" s="65"/>
      <c r="U35" s="63" t="str">
        <f t="shared" si="12"/>
        <v/>
      </c>
      <c r="V35" s="72"/>
      <c r="W35" s="63" t="str">
        <f t="shared" si="13"/>
        <v/>
      </c>
      <c r="X35" s="72"/>
      <c r="Y35" s="63" t="str">
        <f t="shared" si="14"/>
        <v/>
      </c>
      <c r="Z35" s="72"/>
      <c r="AA35" s="63" t="str">
        <f t="shared" si="15"/>
        <v/>
      </c>
      <c r="AB35" s="64" t="str">
        <f>IF(ISNUMBER(T35),T35*IF(ISNUMBER(LOOKUP(8^3^8,MID(ASC(V35),MIN(FIND({0,1,2,3,4,5,6,7,8,9},ASC(V35)&amp;1234567890)),{1,2,3,4,5,6,7,8,9,10,11,12,13,14,15,16})*1)),LOOKUP(8^3^8,MID(ASC(V35),MIN(FIND({0,1,2,3,4,5,6,7,8,9},ASC(V35)&amp;1234567890)),{1,2,3,4,5,6,7,8,9,10,11,12,13,14,15,16})*1),1)*IF(ISNUMBER(LOOKUP(8^3^8,MID(ASC(X35),MIN(FIND({0,1,2,3,4,5,6,7,8,9},ASC(X35)&amp;1234567890)),{1,2,3,4,5,6,7,8,9,10,11,12,13,14,15,16})*1)),LOOKUP(8^3^8,MID(ASC(X35),MIN(FIND({0,1,2,3,4,5,6,7,8,9},ASC(X35)&amp;1234567890)),{1,2,3,4,5,6,7,8,9,10,11,12,13,14,15,16})*1),1)*IF(ISNUMBER(LOOKUP(8^3^8,MID(ASC(Z35),MIN(FIND({0,1,2,3,4,5,6,7,8,9},ASC(Z35)&amp;1234567890)),{1,2,3,4,5,6,7,8,9,10,11,12,13,14,15,16})*1)),LOOKUP(8^3^8,MID(ASC(Z35),MIN(FIND({0,1,2,3,4,5,6,7,8,9},ASC(Z35)&amp;1234567890)),{1,2,3,4,5,6,7,8,9,10,11,12,13,14,15,16})*1),1),"")</f>
        <v/>
      </c>
    </row>
    <row r="36" spans="1:28" ht="21.75" customHeight="1">
      <c r="A36" s="95"/>
      <c r="B36" s="96"/>
      <c r="C36" s="97"/>
      <c r="D36" s="97"/>
      <c r="E36" s="98"/>
      <c r="F36" s="101"/>
      <c r="G36" s="100"/>
      <c r="H36" s="101"/>
      <c r="I36" s="100"/>
      <c r="J36" s="101"/>
      <c r="K36" s="100"/>
      <c r="L36" s="101"/>
      <c r="M36" s="100"/>
      <c r="N36" s="102"/>
      <c r="O36" s="13"/>
      <c r="P36" s="4"/>
      <c r="Q36" s="68" t="str">
        <f t="shared" si="10"/>
        <v/>
      </c>
      <c r="R36" s="68" t="str">
        <f t="shared" si="11"/>
        <v/>
      </c>
      <c r="S36" s="41"/>
      <c r="T36" s="65"/>
      <c r="U36" s="63" t="str">
        <f t="shared" si="12"/>
        <v/>
      </c>
      <c r="V36" s="72"/>
      <c r="W36" s="63" t="str">
        <f t="shared" si="13"/>
        <v/>
      </c>
      <c r="X36" s="72"/>
      <c r="Y36" s="63" t="str">
        <f t="shared" si="14"/>
        <v/>
      </c>
      <c r="Z36" s="72"/>
      <c r="AA36" s="63" t="str">
        <f t="shared" si="15"/>
        <v/>
      </c>
      <c r="AB36" s="64" t="str">
        <f>IF(ISNUMBER(T36),T36*IF(ISNUMBER(LOOKUP(8^3^8,MID(ASC(V36),MIN(FIND({0,1,2,3,4,5,6,7,8,9},ASC(V36)&amp;1234567890)),{1,2,3,4,5,6,7,8,9,10,11,12,13,14,15,16})*1)),LOOKUP(8^3^8,MID(ASC(V36),MIN(FIND({0,1,2,3,4,5,6,7,8,9},ASC(V36)&amp;1234567890)),{1,2,3,4,5,6,7,8,9,10,11,12,13,14,15,16})*1),1)*IF(ISNUMBER(LOOKUP(8^3^8,MID(ASC(X36),MIN(FIND({0,1,2,3,4,5,6,7,8,9},ASC(X36)&amp;1234567890)),{1,2,3,4,5,6,7,8,9,10,11,12,13,14,15,16})*1)),LOOKUP(8^3^8,MID(ASC(X36),MIN(FIND({0,1,2,3,4,5,6,7,8,9},ASC(X36)&amp;1234567890)),{1,2,3,4,5,6,7,8,9,10,11,12,13,14,15,16})*1),1)*IF(ISNUMBER(LOOKUP(8^3^8,MID(ASC(Z36),MIN(FIND({0,1,2,3,4,5,6,7,8,9},ASC(Z36)&amp;1234567890)),{1,2,3,4,5,6,7,8,9,10,11,12,13,14,15,16})*1)),LOOKUP(8^3^8,MID(ASC(Z36),MIN(FIND({0,1,2,3,4,5,6,7,8,9},ASC(Z36)&amp;1234567890)),{1,2,3,4,5,6,7,8,9,10,11,12,13,14,15,16})*1),1),"")</f>
        <v/>
      </c>
    </row>
    <row r="37" spans="1:28" ht="21.75" customHeight="1">
      <c r="A37" s="95"/>
      <c r="B37" s="96"/>
      <c r="C37" s="97"/>
      <c r="D37" s="97"/>
      <c r="E37" s="98"/>
      <c r="F37" s="101"/>
      <c r="G37" s="100"/>
      <c r="H37" s="101"/>
      <c r="I37" s="100"/>
      <c r="J37" s="101"/>
      <c r="K37" s="100"/>
      <c r="L37" s="101"/>
      <c r="M37" s="100"/>
      <c r="N37" s="102"/>
      <c r="O37" s="13"/>
      <c r="P37" s="4"/>
      <c r="Q37" s="68" t="str">
        <f t="shared" si="10"/>
        <v/>
      </c>
      <c r="R37" s="68" t="str">
        <f t="shared" si="11"/>
        <v/>
      </c>
      <c r="S37" s="41"/>
      <c r="T37" s="65"/>
      <c r="U37" s="63" t="str">
        <f t="shared" si="12"/>
        <v/>
      </c>
      <c r="V37" s="72"/>
      <c r="W37" s="63" t="str">
        <f t="shared" si="13"/>
        <v/>
      </c>
      <c r="X37" s="72"/>
      <c r="Y37" s="63" t="str">
        <f t="shared" si="14"/>
        <v/>
      </c>
      <c r="Z37" s="72"/>
      <c r="AA37" s="63" t="str">
        <f t="shared" si="15"/>
        <v/>
      </c>
      <c r="AB37" s="64" t="str">
        <f>IF(ISNUMBER(T37),T37*IF(ISNUMBER(LOOKUP(8^3^8,MID(ASC(V37),MIN(FIND({0,1,2,3,4,5,6,7,8,9},ASC(V37)&amp;1234567890)),{1,2,3,4,5,6,7,8,9,10,11,12,13,14,15,16})*1)),LOOKUP(8^3^8,MID(ASC(V37),MIN(FIND({0,1,2,3,4,5,6,7,8,9},ASC(V37)&amp;1234567890)),{1,2,3,4,5,6,7,8,9,10,11,12,13,14,15,16})*1),1)*IF(ISNUMBER(LOOKUP(8^3^8,MID(ASC(X37),MIN(FIND({0,1,2,3,4,5,6,7,8,9},ASC(X37)&amp;1234567890)),{1,2,3,4,5,6,7,8,9,10,11,12,13,14,15,16})*1)),LOOKUP(8^3^8,MID(ASC(X37),MIN(FIND({0,1,2,3,4,5,6,7,8,9},ASC(X37)&amp;1234567890)),{1,2,3,4,5,6,7,8,9,10,11,12,13,14,15,16})*1),1)*IF(ISNUMBER(LOOKUP(8^3^8,MID(ASC(Z37),MIN(FIND({0,1,2,3,4,5,6,7,8,9},ASC(Z37)&amp;1234567890)),{1,2,3,4,5,6,7,8,9,10,11,12,13,14,15,16})*1)),LOOKUP(8^3^8,MID(ASC(Z37),MIN(FIND({0,1,2,3,4,5,6,7,8,9},ASC(Z37)&amp;1234567890)),{1,2,3,4,5,6,7,8,9,10,11,12,13,14,15,16})*1),1),"")</f>
        <v/>
      </c>
    </row>
    <row r="38" spans="1:28" ht="21.75" customHeight="1">
      <c r="A38" s="95"/>
      <c r="B38" s="96"/>
      <c r="C38" s="97"/>
      <c r="D38" s="97"/>
      <c r="E38" s="98"/>
      <c r="F38" s="101"/>
      <c r="G38" s="100"/>
      <c r="H38" s="101"/>
      <c r="I38" s="100"/>
      <c r="J38" s="101"/>
      <c r="K38" s="100"/>
      <c r="L38" s="101"/>
      <c r="M38" s="100"/>
      <c r="N38" s="102"/>
      <c r="O38" s="13"/>
      <c r="P38" s="4"/>
      <c r="Q38" s="68" t="str">
        <f t="shared" si="10"/>
        <v/>
      </c>
      <c r="R38" s="68" t="str">
        <f t="shared" si="11"/>
        <v/>
      </c>
      <c r="S38" s="41"/>
      <c r="T38" s="65"/>
      <c r="U38" s="63" t="str">
        <f t="shared" si="12"/>
        <v/>
      </c>
      <c r="V38" s="72"/>
      <c r="W38" s="63" t="str">
        <f t="shared" si="13"/>
        <v/>
      </c>
      <c r="X38" s="72"/>
      <c r="Y38" s="63" t="str">
        <f t="shared" si="14"/>
        <v/>
      </c>
      <c r="Z38" s="72"/>
      <c r="AA38" s="63" t="str">
        <f t="shared" si="15"/>
        <v/>
      </c>
      <c r="AB38" s="64" t="str">
        <f>IF(ISNUMBER(T38),T38*IF(ISNUMBER(LOOKUP(8^3^8,MID(ASC(V38),MIN(FIND({0,1,2,3,4,5,6,7,8,9},ASC(V38)&amp;1234567890)),{1,2,3,4,5,6,7,8,9,10,11,12,13,14,15,16})*1)),LOOKUP(8^3^8,MID(ASC(V38),MIN(FIND({0,1,2,3,4,5,6,7,8,9},ASC(V38)&amp;1234567890)),{1,2,3,4,5,6,7,8,9,10,11,12,13,14,15,16})*1),1)*IF(ISNUMBER(LOOKUP(8^3^8,MID(ASC(X38),MIN(FIND({0,1,2,3,4,5,6,7,8,9},ASC(X38)&amp;1234567890)),{1,2,3,4,5,6,7,8,9,10,11,12,13,14,15,16})*1)),LOOKUP(8^3^8,MID(ASC(X38),MIN(FIND({0,1,2,3,4,5,6,7,8,9},ASC(X38)&amp;1234567890)),{1,2,3,4,5,6,7,8,9,10,11,12,13,14,15,16})*1),1)*IF(ISNUMBER(LOOKUP(8^3^8,MID(ASC(Z38),MIN(FIND({0,1,2,3,4,5,6,7,8,9},ASC(Z38)&amp;1234567890)),{1,2,3,4,5,6,7,8,9,10,11,12,13,14,15,16})*1)),LOOKUP(8^3^8,MID(ASC(Z38),MIN(FIND({0,1,2,3,4,5,6,7,8,9},ASC(Z38)&amp;1234567890)),{1,2,3,4,5,6,7,8,9,10,11,12,13,14,15,16})*1),1),"")</f>
        <v/>
      </c>
    </row>
    <row r="39" spans="1:28" ht="21.75" customHeight="1">
      <c r="A39" s="95"/>
      <c r="B39" s="96"/>
      <c r="C39" s="97"/>
      <c r="D39" s="97"/>
      <c r="E39" s="98"/>
      <c r="F39" s="101"/>
      <c r="G39" s="100"/>
      <c r="H39" s="101"/>
      <c r="I39" s="100"/>
      <c r="J39" s="101"/>
      <c r="K39" s="100"/>
      <c r="L39" s="101"/>
      <c r="M39" s="100"/>
      <c r="N39" s="102"/>
      <c r="O39" s="13"/>
      <c r="P39" s="4"/>
      <c r="Q39" s="68" t="str">
        <f t="shared" si="10"/>
        <v/>
      </c>
      <c r="R39" s="68" t="str">
        <f t="shared" si="11"/>
        <v/>
      </c>
      <c r="S39" s="41"/>
      <c r="T39" s="65"/>
      <c r="U39" s="63" t="str">
        <f t="shared" si="12"/>
        <v/>
      </c>
      <c r="V39" s="72"/>
      <c r="W39" s="63" t="str">
        <f t="shared" si="13"/>
        <v/>
      </c>
      <c r="X39" s="72"/>
      <c r="Y39" s="63" t="str">
        <f t="shared" si="14"/>
        <v/>
      </c>
      <c r="Z39" s="72"/>
      <c r="AA39" s="63" t="str">
        <f t="shared" si="15"/>
        <v/>
      </c>
      <c r="AB39" s="64" t="str">
        <f>IF(ISNUMBER(T39),T39*IF(ISNUMBER(LOOKUP(8^3^8,MID(ASC(V39),MIN(FIND({0,1,2,3,4,5,6,7,8,9},ASC(V39)&amp;1234567890)),{1,2,3,4,5,6,7,8,9,10,11,12,13,14,15,16})*1)),LOOKUP(8^3^8,MID(ASC(V39),MIN(FIND({0,1,2,3,4,5,6,7,8,9},ASC(V39)&amp;1234567890)),{1,2,3,4,5,6,7,8,9,10,11,12,13,14,15,16})*1),1)*IF(ISNUMBER(LOOKUP(8^3^8,MID(ASC(X39),MIN(FIND({0,1,2,3,4,5,6,7,8,9},ASC(X39)&amp;1234567890)),{1,2,3,4,5,6,7,8,9,10,11,12,13,14,15,16})*1)),LOOKUP(8^3^8,MID(ASC(X39),MIN(FIND({0,1,2,3,4,5,6,7,8,9},ASC(X39)&amp;1234567890)),{1,2,3,4,5,6,7,8,9,10,11,12,13,14,15,16})*1),1)*IF(ISNUMBER(LOOKUP(8^3^8,MID(ASC(Z39),MIN(FIND({0,1,2,3,4,5,6,7,8,9},ASC(Z39)&amp;1234567890)),{1,2,3,4,5,6,7,8,9,10,11,12,13,14,15,16})*1)),LOOKUP(8^3^8,MID(ASC(Z39),MIN(FIND({0,1,2,3,4,5,6,7,8,9},ASC(Z39)&amp;1234567890)),{1,2,3,4,5,6,7,8,9,10,11,12,13,14,15,16})*1),1),"")</f>
        <v/>
      </c>
    </row>
    <row r="40" spans="1:28" ht="21.75" customHeight="1">
      <c r="A40" s="95"/>
      <c r="B40" s="96"/>
      <c r="C40" s="97"/>
      <c r="D40" s="97"/>
      <c r="E40" s="98"/>
      <c r="F40" s="101"/>
      <c r="G40" s="100"/>
      <c r="H40" s="101"/>
      <c r="I40" s="100"/>
      <c r="J40" s="101"/>
      <c r="K40" s="100"/>
      <c r="L40" s="101"/>
      <c r="M40" s="100"/>
      <c r="N40" s="102"/>
      <c r="O40" s="13"/>
      <c r="P40" s="4"/>
      <c r="Q40" s="68" t="str">
        <f t="shared" si="10"/>
        <v/>
      </c>
      <c r="R40" s="68" t="str">
        <f t="shared" si="11"/>
        <v/>
      </c>
      <c r="S40" s="41"/>
      <c r="T40" s="65"/>
      <c r="U40" s="63" t="str">
        <f t="shared" si="12"/>
        <v/>
      </c>
      <c r="V40" s="72"/>
      <c r="W40" s="63" t="str">
        <f t="shared" si="13"/>
        <v/>
      </c>
      <c r="X40" s="72"/>
      <c r="Y40" s="63" t="str">
        <f t="shared" si="14"/>
        <v/>
      </c>
      <c r="Z40" s="72"/>
      <c r="AA40" s="63" t="str">
        <f t="shared" si="15"/>
        <v/>
      </c>
      <c r="AB40" s="64" t="str">
        <f>IF(ISNUMBER(T40),T40*IF(ISNUMBER(LOOKUP(8^3^8,MID(ASC(V40),MIN(FIND({0,1,2,3,4,5,6,7,8,9},ASC(V40)&amp;1234567890)),{1,2,3,4,5,6,7,8,9,10,11,12,13,14,15,16})*1)),LOOKUP(8^3^8,MID(ASC(V40),MIN(FIND({0,1,2,3,4,5,6,7,8,9},ASC(V40)&amp;1234567890)),{1,2,3,4,5,6,7,8,9,10,11,12,13,14,15,16})*1),1)*IF(ISNUMBER(LOOKUP(8^3^8,MID(ASC(X40),MIN(FIND({0,1,2,3,4,5,6,7,8,9},ASC(X40)&amp;1234567890)),{1,2,3,4,5,6,7,8,9,10,11,12,13,14,15,16})*1)),LOOKUP(8^3^8,MID(ASC(X40),MIN(FIND({0,1,2,3,4,5,6,7,8,9},ASC(X40)&amp;1234567890)),{1,2,3,4,5,6,7,8,9,10,11,12,13,14,15,16})*1),1)*IF(ISNUMBER(LOOKUP(8^3^8,MID(ASC(Z40),MIN(FIND({0,1,2,3,4,5,6,7,8,9},ASC(Z40)&amp;1234567890)),{1,2,3,4,5,6,7,8,9,10,11,12,13,14,15,16})*1)),LOOKUP(8^3^8,MID(ASC(Z40),MIN(FIND({0,1,2,3,4,5,6,7,8,9},ASC(Z40)&amp;1234567890)),{1,2,3,4,5,6,7,8,9,10,11,12,13,14,15,16})*1),1),"")</f>
        <v/>
      </c>
    </row>
    <row r="41" spans="1:28" ht="21.75" customHeight="1">
      <c r="A41" s="95"/>
      <c r="B41" s="96"/>
      <c r="C41" s="97"/>
      <c r="D41" s="97"/>
      <c r="E41" s="98"/>
      <c r="F41" s="101"/>
      <c r="G41" s="100"/>
      <c r="H41" s="101"/>
      <c r="I41" s="100"/>
      <c r="J41" s="101"/>
      <c r="K41" s="100"/>
      <c r="L41" s="101"/>
      <c r="M41" s="100"/>
      <c r="N41" s="102"/>
      <c r="O41" s="13"/>
      <c r="P41" s="4"/>
      <c r="Q41" s="68" t="str">
        <f t="shared" si="10"/>
        <v/>
      </c>
      <c r="R41" s="68" t="str">
        <f t="shared" si="11"/>
        <v/>
      </c>
      <c r="S41" s="41"/>
      <c r="T41" s="65"/>
      <c r="U41" s="63" t="str">
        <f t="shared" si="12"/>
        <v/>
      </c>
      <c r="V41" s="72"/>
      <c r="W41" s="63" t="str">
        <f t="shared" si="13"/>
        <v/>
      </c>
      <c r="X41" s="72"/>
      <c r="Y41" s="63" t="str">
        <f t="shared" si="14"/>
        <v/>
      </c>
      <c r="Z41" s="72"/>
      <c r="AA41" s="63" t="str">
        <f t="shared" si="15"/>
        <v/>
      </c>
      <c r="AB41" s="64" t="str">
        <f>IF(ISNUMBER(T41),T41*IF(ISNUMBER(LOOKUP(8^3^8,MID(ASC(V41),MIN(FIND({0,1,2,3,4,5,6,7,8,9},ASC(V41)&amp;1234567890)),{1,2,3,4,5,6,7,8,9,10,11,12,13,14,15,16})*1)),LOOKUP(8^3^8,MID(ASC(V41),MIN(FIND({0,1,2,3,4,5,6,7,8,9},ASC(V41)&amp;1234567890)),{1,2,3,4,5,6,7,8,9,10,11,12,13,14,15,16})*1),1)*IF(ISNUMBER(LOOKUP(8^3^8,MID(ASC(X41),MIN(FIND({0,1,2,3,4,5,6,7,8,9},ASC(X41)&amp;1234567890)),{1,2,3,4,5,6,7,8,9,10,11,12,13,14,15,16})*1)),LOOKUP(8^3^8,MID(ASC(X41),MIN(FIND({0,1,2,3,4,5,6,7,8,9},ASC(X41)&amp;1234567890)),{1,2,3,4,5,6,7,8,9,10,11,12,13,14,15,16})*1),1)*IF(ISNUMBER(LOOKUP(8^3^8,MID(ASC(Z41),MIN(FIND({0,1,2,3,4,5,6,7,8,9},ASC(Z41)&amp;1234567890)),{1,2,3,4,5,6,7,8,9,10,11,12,13,14,15,16})*1)),LOOKUP(8^3^8,MID(ASC(Z41),MIN(FIND({0,1,2,3,4,5,6,7,8,9},ASC(Z41)&amp;1234567890)),{1,2,3,4,5,6,7,8,9,10,11,12,13,14,15,16})*1),1),"")</f>
        <v/>
      </c>
    </row>
    <row r="42" spans="1:28" ht="21.75" customHeight="1">
      <c r="A42" s="95"/>
      <c r="B42" s="96"/>
      <c r="C42" s="97"/>
      <c r="D42" s="97"/>
      <c r="E42" s="98"/>
      <c r="F42" s="101"/>
      <c r="G42" s="100"/>
      <c r="H42" s="101"/>
      <c r="I42" s="100"/>
      <c r="J42" s="101"/>
      <c r="K42" s="100"/>
      <c r="L42" s="101"/>
      <c r="M42" s="100"/>
      <c r="N42" s="102"/>
      <c r="O42" s="13"/>
      <c r="P42" s="4"/>
      <c r="Q42" s="68" t="str">
        <f t="shared" si="10"/>
        <v/>
      </c>
      <c r="R42" s="68" t="str">
        <f t="shared" si="11"/>
        <v/>
      </c>
      <c r="S42" s="41"/>
      <c r="T42" s="65"/>
      <c r="U42" s="63" t="str">
        <f t="shared" si="12"/>
        <v/>
      </c>
      <c r="V42" s="72"/>
      <c r="W42" s="63" t="str">
        <f t="shared" si="13"/>
        <v/>
      </c>
      <c r="X42" s="72"/>
      <c r="Y42" s="63" t="str">
        <f t="shared" si="14"/>
        <v/>
      </c>
      <c r="Z42" s="72"/>
      <c r="AA42" s="63" t="str">
        <f t="shared" si="15"/>
        <v/>
      </c>
      <c r="AB42" s="64" t="str">
        <f>IF(ISNUMBER(T42),T42*IF(ISNUMBER(LOOKUP(8^3^8,MID(ASC(V42),MIN(FIND({0,1,2,3,4,5,6,7,8,9},ASC(V42)&amp;1234567890)),{1,2,3,4,5,6,7,8,9,10,11,12,13,14,15,16})*1)),LOOKUP(8^3^8,MID(ASC(V42),MIN(FIND({0,1,2,3,4,5,6,7,8,9},ASC(V42)&amp;1234567890)),{1,2,3,4,5,6,7,8,9,10,11,12,13,14,15,16})*1),1)*IF(ISNUMBER(LOOKUP(8^3^8,MID(ASC(X42),MIN(FIND({0,1,2,3,4,5,6,7,8,9},ASC(X42)&amp;1234567890)),{1,2,3,4,5,6,7,8,9,10,11,12,13,14,15,16})*1)),LOOKUP(8^3^8,MID(ASC(X42),MIN(FIND({0,1,2,3,4,5,6,7,8,9},ASC(X42)&amp;1234567890)),{1,2,3,4,5,6,7,8,9,10,11,12,13,14,15,16})*1),1)*IF(ISNUMBER(LOOKUP(8^3^8,MID(ASC(Z42),MIN(FIND({0,1,2,3,4,5,6,7,8,9},ASC(Z42)&amp;1234567890)),{1,2,3,4,5,6,7,8,9,10,11,12,13,14,15,16})*1)),LOOKUP(8^3^8,MID(ASC(Z42),MIN(FIND({0,1,2,3,4,5,6,7,8,9},ASC(Z42)&amp;1234567890)),{1,2,3,4,5,6,7,8,9,10,11,12,13,14,15,16})*1),1),"")</f>
        <v/>
      </c>
    </row>
    <row r="43" spans="1:28" ht="21.75" customHeight="1">
      <c r="A43" s="95"/>
      <c r="B43" s="96"/>
      <c r="C43" s="97"/>
      <c r="D43" s="97"/>
      <c r="E43" s="98"/>
      <c r="F43" s="101"/>
      <c r="G43" s="100"/>
      <c r="H43" s="101"/>
      <c r="I43" s="100"/>
      <c r="J43" s="101"/>
      <c r="K43" s="100"/>
      <c r="L43" s="101"/>
      <c r="M43" s="100"/>
      <c r="N43" s="102"/>
      <c r="O43" s="13"/>
      <c r="P43" s="4"/>
      <c r="Q43" s="68" t="str">
        <f t="shared" si="10"/>
        <v/>
      </c>
      <c r="R43" s="68" t="str">
        <f t="shared" si="11"/>
        <v/>
      </c>
      <c r="S43" s="41"/>
      <c r="T43" s="65"/>
      <c r="U43" s="63" t="str">
        <f t="shared" si="12"/>
        <v/>
      </c>
      <c r="V43" s="72"/>
      <c r="W43" s="63" t="str">
        <f t="shared" si="13"/>
        <v/>
      </c>
      <c r="X43" s="72"/>
      <c r="Y43" s="63" t="str">
        <f t="shared" si="14"/>
        <v/>
      </c>
      <c r="Z43" s="72"/>
      <c r="AA43" s="63" t="str">
        <f t="shared" si="15"/>
        <v/>
      </c>
      <c r="AB43" s="64" t="str">
        <f>IF(ISNUMBER(T43),T43*IF(ISNUMBER(LOOKUP(8^3^8,MID(ASC(V43),MIN(FIND({0,1,2,3,4,5,6,7,8,9},ASC(V43)&amp;1234567890)),{1,2,3,4,5,6,7,8,9,10,11,12,13,14,15,16})*1)),LOOKUP(8^3^8,MID(ASC(V43),MIN(FIND({0,1,2,3,4,5,6,7,8,9},ASC(V43)&amp;1234567890)),{1,2,3,4,5,6,7,8,9,10,11,12,13,14,15,16})*1),1)*IF(ISNUMBER(LOOKUP(8^3^8,MID(ASC(X43),MIN(FIND({0,1,2,3,4,5,6,7,8,9},ASC(X43)&amp;1234567890)),{1,2,3,4,5,6,7,8,9,10,11,12,13,14,15,16})*1)),LOOKUP(8^3^8,MID(ASC(X43),MIN(FIND({0,1,2,3,4,5,6,7,8,9},ASC(X43)&amp;1234567890)),{1,2,3,4,5,6,7,8,9,10,11,12,13,14,15,16})*1),1)*IF(ISNUMBER(LOOKUP(8^3^8,MID(ASC(Z43),MIN(FIND({0,1,2,3,4,5,6,7,8,9},ASC(Z43)&amp;1234567890)),{1,2,3,4,5,6,7,8,9,10,11,12,13,14,15,16})*1)),LOOKUP(8^3^8,MID(ASC(Z43),MIN(FIND({0,1,2,3,4,5,6,7,8,9},ASC(Z43)&amp;1234567890)),{1,2,3,4,5,6,7,8,9,10,11,12,13,14,15,16})*1),1),"")</f>
        <v/>
      </c>
    </row>
    <row r="44" spans="1:28" ht="21.75" customHeight="1">
      <c r="A44" s="95"/>
      <c r="B44" s="96"/>
      <c r="C44" s="97"/>
      <c r="D44" s="97"/>
      <c r="E44" s="98"/>
      <c r="F44" s="101"/>
      <c r="G44" s="100"/>
      <c r="H44" s="101"/>
      <c r="I44" s="100"/>
      <c r="J44" s="101"/>
      <c r="K44" s="100"/>
      <c r="L44" s="101"/>
      <c r="M44" s="100"/>
      <c r="N44" s="102"/>
      <c r="O44" s="13"/>
      <c r="P44" s="4"/>
      <c r="Q44" s="68" t="str">
        <f t="shared" si="10"/>
        <v/>
      </c>
      <c r="R44" s="68" t="str">
        <f t="shared" si="11"/>
        <v/>
      </c>
      <c r="S44" s="41"/>
      <c r="T44" s="65"/>
      <c r="U44" s="63" t="str">
        <f t="shared" si="12"/>
        <v/>
      </c>
      <c r="V44" s="72"/>
      <c r="W44" s="63" t="str">
        <f t="shared" si="13"/>
        <v/>
      </c>
      <c r="X44" s="72"/>
      <c r="Y44" s="63" t="str">
        <f t="shared" si="14"/>
        <v/>
      </c>
      <c r="Z44" s="72"/>
      <c r="AA44" s="63" t="str">
        <f t="shared" si="15"/>
        <v/>
      </c>
      <c r="AB44" s="64" t="str">
        <f>IF(ISNUMBER(T44),T44*IF(ISNUMBER(LOOKUP(8^3^8,MID(ASC(V44),MIN(FIND({0,1,2,3,4,5,6,7,8,9},ASC(V44)&amp;1234567890)),{1,2,3,4,5,6,7,8,9,10,11,12,13,14,15,16})*1)),LOOKUP(8^3^8,MID(ASC(V44),MIN(FIND({0,1,2,3,4,5,6,7,8,9},ASC(V44)&amp;1234567890)),{1,2,3,4,5,6,7,8,9,10,11,12,13,14,15,16})*1),1)*IF(ISNUMBER(LOOKUP(8^3^8,MID(ASC(X44),MIN(FIND({0,1,2,3,4,5,6,7,8,9},ASC(X44)&amp;1234567890)),{1,2,3,4,5,6,7,8,9,10,11,12,13,14,15,16})*1)),LOOKUP(8^3^8,MID(ASC(X44),MIN(FIND({0,1,2,3,4,5,6,7,8,9},ASC(X44)&amp;1234567890)),{1,2,3,4,5,6,7,8,9,10,11,12,13,14,15,16})*1),1)*IF(ISNUMBER(LOOKUP(8^3^8,MID(ASC(Z44),MIN(FIND({0,1,2,3,4,5,6,7,8,9},ASC(Z44)&amp;1234567890)),{1,2,3,4,5,6,7,8,9,10,11,12,13,14,15,16})*1)),LOOKUP(8^3^8,MID(ASC(Z44),MIN(FIND({0,1,2,3,4,5,6,7,8,9},ASC(Z44)&amp;1234567890)),{1,2,3,4,5,6,7,8,9,10,11,12,13,14,15,16})*1),1),"")</f>
        <v/>
      </c>
    </row>
    <row r="45" spans="1:28" ht="21.75" customHeight="1">
      <c r="A45" s="95"/>
      <c r="B45" s="96"/>
      <c r="C45" s="97"/>
      <c r="D45" s="97"/>
      <c r="E45" s="98"/>
      <c r="F45" s="101"/>
      <c r="G45" s="100"/>
      <c r="H45" s="101"/>
      <c r="I45" s="100"/>
      <c r="J45" s="101"/>
      <c r="K45" s="100"/>
      <c r="L45" s="101"/>
      <c r="M45" s="100"/>
      <c r="N45" s="102"/>
      <c r="O45" s="13"/>
      <c r="P45" s="4"/>
      <c r="Q45" s="68" t="str">
        <f t="shared" si="10"/>
        <v/>
      </c>
      <c r="R45" s="68" t="str">
        <f t="shared" si="11"/>
        <v/>
      </c>
      <c r="S45" s="41"/>
      <c r="T45" s="65"/>
      <c r="U45" s="63" t="str">
        <f t="shared" si="12"/>
        <v/>
      </c>
      <c r="V45" s="72"/>
      <c r="W45" s="63" t="str">
        <f t="shared" si="13"/>
        <v/>
      </c>
      <c r="X45" s="72"/>
      <c r="Y45" s="63" t="str">
        <f t="shared" si="14"/>
        <v/>
      </c>
      <c r="Z45" s="72"/>
      <c r="AA45" s="63" t="str">
        <f t="shared" si="15"/>
        <v/>
      </c>
      <c r="AB45" s="64" t="str">
        <f>IF(ISNUMBER(T45),T45*IF(ISNUMBER(LOOKUP(8^3^8,MID(ASC(V45),MIN(FIND({0,1,2,3,4,5,6,7,8,9},ASC(V45)&amp;1234567890)),{1,2,3,4,5,6,7,8,9,10,11,12,13,14,15,16})*1)),LOOKUP(8^3^8,MID(ASC(V45),MIN(FIND({0,1,2,3,4,5,6,7,8,9},ASC(V45)&amp;1234567890)),{1,2,3,4,5,6,7,8,9,10,11,12,13,14,15,16})*1),1)*IF(ISNUMBER(LOOKUP(8^3^8,MID(ASC(X45),MIN(FIND({0,1,2,3,4,5,6,7,8,9},ASC(X45)&amp;1234567890)),{1,2,3,4,5,6,7,8,9,10,11,12,13,14,15,16})*1)),LOOKUP(8^3^8,MID(ASC(X45),MIN(FIND({0,1,2,3,4,5,6,7,8,9},ASC(X45)&amp;1234567890)),{1,2,3,4,5,6,7,8,9,10,11,12,13,14,15,16})*1),1)*IF(ISNUMBER(LOOKUP(8^3^8,MID(ASC(Z45),MIN(FIND({0,1,2,3,4,5,6,7,8,9},ASC(Z45)&amp;1234567890)),{1,2,3,4,5,6,7,8,9,10,11,12,13,14,15,16})*1)),LOOKUP(8^3^8,MID(ASC(Z45),MIN(FIND({0,1,2,3,4,5,6,7,8,9},ASC(Z45)&amp;1234567890)),{1,2,3,4,5,6,7,8,9,10,11,12,13,14,15,16})*1),1),"")</f>
        <v/>
      </c>
    </row>
    <row r="46" spans="1:28" ht="21.75" customHeight="1">
      <c r="A46" s="95"/>
      <c r="B46" s="96"/>
      <c r="C46" s="97"/>
      <c r="D46" s="97"/>
      <c r="E46" s="98"/>
      <c r="F46" s="101"/>
      <c r="G46" s="100"/>
      <c r="H46" s="101"/>
      <c r="I46" s="100"/>
      <c r="J46" s="101"/>
      <c r="K46" s="100"/>
      <c r="L46" s="101"/>
      <c r="M46" s="100"/>
      <c r="N46" s="102"/>
      <c r="O46" s="13"/>
      <c r="P46" s="4"/>
      <c r="Q46" s="68" t="str">
        <f t="shared" si="10"/>
        <v/>
      </c>
      <c r="R46" s="68" t="str">
        <f t="shared" si="11"/>
        <v/>
      </c>
      <c r="S46" s="41"/>
      <c r="T46" s="65"/>
      <c r="U46" s="63" t="str">
        <f t="shared" si="12"/>
        <v/>
      </c>
      <c r="V46" s="72"/>
      <c r="W46" s="63" t="str">
        <f t="shared" si="13"/>
        <v/>
      </c>
      <c r="X46" s="72"/>
      <c r="Y46" s="63" t="str">
        <f t="shared" si="14"/>
        <v/>
      </c>
      <c r="Z46" s="72"/>
      <c r="AA46" s="63" t="str">
        <f t="shared" si="15"/>
        <v/>
      </c>
      <c r="AB46" s="64" t="str">
        <f>IF(ISNUMBER(T46),T46*IF(ISNUMBER(LOOKUP(8^3^8,MID(ASC(V46),MIN(FIND({0,1,2,3,4,5,6,7,8,9},ASC(V46)&amp;1234567890)),{1,2,3,4,5,6,7,8,9,10,11,12,13,14,15,16})*1)),LOOKUP(8^3^8,MID(ASC(V46),MIN(FIND({0,1,2,3,4,5,6,7,8,9},ASC(V46)&amp;1234567890)),{1,2,3,4,5,6,7,8,9,10,11,12,13,14,15,16})*1),1)*IF(ISNUMBER(LOOKUP(8^3^8,MID(ASC(X46),MIN(FIND({0,1,2,3,4,5,6,7,8,9},ASC(X46)&amp;1234567890)),{1,2,3,4,5,6,7,8,9,10,11,12,13,14,15,16})*1)),LOOKUP(8^3^8,MID(ASC(X46),MIN(FIND({0,1,2,3,4,5,6,7,8,9},ASC(X46)&amp;1234567890)),{1,2,3,4,5,6,7,8,9,10,11,12,13,14,15,16})*1),1)*IF(ISNUMBER(LOOKUP(8^3^8,MID(ASC(Z46),MIN(FIND({0,1,2,3,4,5,6,7,8,9},ASC(Z46)&amp;1234567890)),{1,2,3,4,5,6,7,8,9,10,11,12,13,14,15,16})*1)),LOOKUP(8^3^8,MID(ASC(Z46),MIN(FIND({0,1,2,3,4,5,6,7,8,9},ASC(Z46)&amp;1234567890)),{1,2,3,4,5,6,7,8,9,10,11,12,13,14,15,16})*1),1),"")</f>
        <v/>
      </c>
    </row>
    <row r="47" spans="1:28" ht="21.75" customHeight="1">
      <c r="A47" s="95"/>
      <c r="B47" s="96"/>
      <c r="C47" s="97"/>
      <c r="D47" s="97"/>
      <c r="E47" s="98"/>
      <c r="F47" s="101"/>
      <c r="G47" s="100"/>
      <c r="H47" s="101"/>
      <c r="I47" s="100"/>
      <c r="J47" s="101"/>
      <c r="K47" s="100"/>
      <c r="L47" s="101"/>
      <c r="M47" s="100"/>
      <c r="N47" s="102"/>
      <c r="O47" s="13"/>
      <c r="P47" s="4"/>
      <c r="Q47" s="68" t="str">
        <f t="shared" si="10"/>
        <v/>
      </c>
      <c r="R47" s="68" t="str">
        <f t="shared" si="11"/>
        <v/>
      </c>
      <c r="S47" s="41"/>
      <c r="T47" s="65"/>
      <c r="U47" s="63" t="str">
        <f t="shared" si="12"/>
        <v/>
      </c>
      <c r="V47" s="72"/>
      <c r="W47" s="63" t="str">
        <f t="shared" si="13"/>
        <v/>
      </c>
      <c r="X47" s="72"/>
      <c r="Y47" s="63" t="str">
        <f t="shared" si="14"/>
        <v/>
      </c>
      <c r="Z47" s="72"/>
      <c r="AA47" s="63" t="str">
        <f t="shared" si="15"/>
        <v/>
      </c>
      <c r="AB47" s="64" t="str">
        <f>IF(ISNUMBER(T47),T47*IF(ISNUMBER(LOOKUP(8^3^8,MID(ASC(V47),MIN(FIND({0,1,2,3,4,5,6,7,8,9},ASC(V47)&amp;1234567890)),{1,2,3,4,5,6,7,8,9,10,11,12,13,14,15,16})*1)),LOOKUP(8^3^8,MID(ASC(V47),MIN(FIND({0,1,2,3,4,5,6,7,8,9},ASC(V47)&amp;1234567890)),{1,2,3,4,5,6,7,8,9,10,11,12,13,14,15,16})*1),1)*IF(ISNUMBER(LOOKUP(8^3^8,MID(ASC(X47),MIN(FIND({0,1,2,3,4,5,6,7,8,9},ASC(X47)&amp;1234567890)),{1,2,3,4,5,6,7,8,9,10,11,12,13,14,15,16})*1)),LOOKUP(8^3^8,MID(ASC(X47),MIN(FIND({0,1,2,3,4,5,6,7,8,9},ASC(X47)&amp;1234567890)),{1,2,3,4,5,6,7,8,9,10,11,12,13,14,15,16})*1),1)*IF(ISNUMBER(LOOKUP(8^3^8,MID(ASC(Z47),MIN(FIND({0,1,2,3,4,5,6,7,8,9},ASC(Z47)&amp;1234567890)),{1,2,3,4,5,6,7,8,9,10,11,12,13,14,15,16})*1)),LOOKUP(8^3^8,MID(ASC(Z47),MIN(FIND({0,1,2,3,4,5,6,7,8,9},ASC(Z47)&amp;1234567890)),{1,2,3,4,5,6,7,8,9,10,11,12,13,14,15,16})*1),1),"")</f>
        <v/>
      </c>
    </row>
    <row r="48" spans="1:28" ht="21.75" customHeight="1">
      <c r="A48" s="95"/>
      <c r="B48" s="96"/>
      <c r="C48" s="97"/>
      <c r="D48" s="97"/>
      <c r="E48" s="98"/>
      <c r="F48" s="101"/>
      <c r="G48" s="100"/>
      <c r="H48" s="101"/>
      <c r="I48" s="100"/>
      <c r="J48" s="101"/>
      <c r="K48" s="100"/>
      <c r="L48" s="101"/>
      <c r="M48" s="100"/>
      <c r="N48" s="102"/>
      <c r="O48" s="13"/>
      <c r="P48" s="4"/>
      <c r="Q48" s="68" t="str">
        <f t="shared" si="10"/>
        <v/>
      </c>
      <c r="R48" s="68" t="str">
        <f t="shared" si="11"/>
        <v/>
      </c>
      <c r="S48" s="41"/>
      <c r="T48" s="65"/>
      <c r="U48" s="63" t="str">
        <f t="shared" si="12"/>
        <v/>
      </c>
      <c r="V48" s="72"/>
      <c r="W48" s="63" t="str">
        <f t="shared" si="13"/>
        <v/>
      </c>
      <c r="X48" s="72"/>
      <c r="Y48" s="63" t="str">
        <f t="shared" si="14"/>
        <v/>
      </c>
      <c r="Z48" s="72"/>
      <c r="AA48" s="63" t="str">
        <f t="shared" si="15"/>
        <v/>
      </c>
      <c r="AB48" s="64" t="str">
        <f>IF(ISNUMBER(T48),T48*IF(ISNUMBER(LOOKUP(8^3^8,MID(ASC(V48),MIN(FIND({0,1,2,3,4,5,6,7,8,9},ASC(V48)&amp;1234567890)),{1,2,3,4,5,6,7,8,9,10,11,12,13,14,15,16})*1)),LOOKUP(8^3^8,MID(ASC(V48),MIN(FIND({0,1,2,3,4,5,6,7,8,9},ASC(V48)&amp;1234567890)),{1,2,3,4,5,6,7,8,9,10,11,12,13,14,15,16})*1),1)*IF(ISNUMBER(LOOKUP(8^3^8,MID(ASC(X48),MIN(FIND({0,1,2,3,4,5,6,7,8,9},ASC(X48)&amp;1234567890)),{1,2,3,4,5,6,7,8,9,10,11,12,13,14,15,16})*1)),LOOKUP(8^3^8,MID(ASC(X48),MIN(FIND({0,1,2,3,4,5,6,7,8,9},ASC(X48)&amp;1234567890)),{1,2,3,4,5,6,7,8,9,10,11,12,13,14,15,16})*1),1)*IF(ISNUMBER(LOOKUP(8^3^8,MID(ASC(Z48),MIN(FIND({0,1,2,3,4,5,6,7,8,9},ASC(Z48)&amp;1234567890)),{1,2,3,4,5,6,7,8,9,10,11,12,13,14,15,16})*1)),LOOKUP(8^3^8,MID(ASC(Z48),MIN(FIND({0,1,2,3,4,5,6,7,8,9},ASC(Z48)&amp;1234567890)),{1,2,3,4,5,6,7,8,9,10,11,12,13,14,15,16})*1),1),"")</f>
        <v/>
      </c>
    </row>
    <row r="49" spans="1:28" ht="21.75" customHeight="1">
      <c r="A49" s="95"/>
      <c r="B49" s="96"/>
      <c r="C49" s="97"/>
      <c r="D49" s="97"/>
      <c r="E49" s="98"/>
      <c r="F49" s="101"/>
      <c r="G49" s="100"/>
      <c r="H49" s="101"/>
      <c r="I49" s="100"/>
      <c r="J49" s="101"/>
      <c r="K49" s="100"/>
      <c r="L49" s="101"/>
      <c r="M49" s="100"/>
      <c r="N49" s="102"/>
      <c r="O49" s="13"/>
      <c r="P49" s="4"/>
      <c r="Q49" s="68" t="str">
        <f t="shared" si="10"/>
        <v/>
      </c>
      <c r="R49" s="68" t="str">
        <f t="shared" si="11"/>
        <v/>
      </c>
      <c r="S49" s="41"/>
      <c r="T49" s="65"/>
      <c r="U49" s="63" t="str">
        <f t="shared" si="12"/>
        <v/>
      </c>
      <c r="V49" s="72"/>
      <c r="W49" s="63" t="str">
        <f t="shared" si="13"/>
        <v/>
      </c>
      <c r="X49" s="72"/>
      <c r="Y49" s="63" t="str">
        <f t="shared" si="14"/>
        <v/>
      </c>
      <c r="Z49" s="72"/>
      <c r="AA49" s="63" t="str">
        <f t="shared" si="15"/>
        <v/>
      </c>
      <c r="AB49" s="64" t="str">
        <f>IF(ISNUMBER(T49),T49*IF(ISNUMBER(LOOKUP(8^3^8,MID(ASC(V49),MIN(FIND({0,1,2,3,4,5,6,7,8,9},ASC(V49)&amp;1234567890)),{1,2,3,4,5,6,7,8,9,10,11,12,13,14,15,16})*1)),LOOKUP(8^3^8,MID(ASC(V49),MIN(FIND({0,1,2,3,4,5,6,7,8,9},ASC(V49)&amp;1234567890)),{1,2,3,4,5,6,7,8,9,10,11,12,13,14,15,16})*1),1)*IF(ISNUMBER(LOOKUP(8^3^8,MID(ASC(X49),MIN(FIND({0,1,2,3,4,5,6,7,8,9},ASC(X49)&amp;1234567890)),{1,2,3,4,5,6,7,8,9,10,11,12,13,14,15,16})*1)),LOOKUP(8^3^8,MID(ASC(X49),MIN(FIND({0,1,2,3,4,5,6,7,8,9},ASC(X49)&amp;1234567890)),{1,2,3,4,5,6,7,8,9,10,11,12,13,14,15,16})*1),1)*IF(ISNUMBER(LOOKUP(8^3^8,MID(ASC(Z49),MIN(FIND({0,1,2,3,4,5,6,7,8,9},ASC(Z49)&amp;1234567890)),{1,2,3,4,5,6,7,8,9,10,11,12,13,14,15,16})*1)),LOOKUP(8^3^8,MID(ASC(Z49),MIN(FIND({0,1,2,3,4,5,6,7,8,9},ASC(Z49)&amp;1234567890)),{1,2,3,4,5,6,7,8,9,10,11,12,13,14,15,16})*1),1),"")</f>
        <v/>
      </c>
    </row>
    <row r="50" spans="1:28" ht="21.75" customHeight="1">
      <c r="A50" s="95"/>
      <c r="B50" s="96"/>
      <c r="C50" s="97"/>
      <c r="D50" s="97"/>
      <c r="E50" s="98"/>
      <c r="F50" s="101"/>
      <c r="G50" s="100"/>
      <c r="H50" s="101"/>
      <c r="I50" s="100"/>
      <c r="J50" s="101"/>
      <c r="K50" s="100"/>
      <c r="L50" s="101"/>
      <c r="M50" s="100"/>
      <c r="N50" s="102"/>
      <c r="O50" s="13"/>
      <c r="P50" s="4"/>
      <c r="Q50" s="68" t="str">
        <f t="shared" si="10"/>
        <v/>
      </c>
      <c r="R50" s="68" t="str">
        <f t="shared" si="11"/>
        <v/>
      </c>
      <c r="S50" s="41"/>
      <c r="T50" s="65"/>
      <c r="U50" s="63" t="str">
        <f t="shared" si="12"/>
        <v/>
      </c>
      <c r="V50" s="72"/>
      <c r="W50" s="63" t="str">
        <f t="shared" si="13"/>
        <v/>
      </c>
      <c r="X50" s="72"/>
      <c r="Y50" s="63" t="str">
        <f t="shared" si="14"/>
        <v/>
      </c>
      <c r="Z50" s="72"/>
      <c r="AA50" s="63" t="str">
        <f t="shared" si="15"/>
        <v/>
      </c>
      <c r="AB50" s="64" t="str">
        <f>IF(ISNUMBER(T50),T50*IF(ISNUMBER(LOOKUP(8^3^8,MID(ASC(V50),MIN(FIND({0,1,2,3,4,5,6,7,8,9},ASC(V50)&amp;1234567890)),{1,2,3,4,5,6,7,8,9,10,11,12,13,14,15,16})*1)),LOOKUP(8^3^8,MID(ASC(V50),MIN(FIND({0,1,2,3,4,5,6,7,8,9},ASC(V50)&amp;1234567890)),{1,2,3,4,5,6,7,8,9,10,11,12,13,14,15,16})*1),1)*IF(ISNUMBER(LOOKUP(8^3^8,MID(ASC(X50),MIN(FIND({0,1,2,3,4,5,6,7,8,9},ASC(X50)&amp;1234567890)),{1,2,3,4,5,6,7,8,9,10,11,12,13,14,15,16})*1)),LOOKUP(8^3^8,MID(ASC(X50),MIN(FIND({0,1,2,3,4,5,6,7,8,9},ASC(X50)&amp;1234567890)),{1,2,3,4,5,6,7,8,9,10,11,12,13,14,15,16})*1),1)*IF(ISNUMBER(LOOKUP(8^3^8,MID(ASC(Z50),MIN(FIND({0,1,2,3,4,5,6,7,8,9},ASC(Z50)&amp;1234567890)),{1,2,3,4,5,6,7,8,9,10,11,12,13,14,15,16})*1)),LOOKUP(8^3^8,MID(ASC(Z50),MIN(FIND({0,1,2,3,4,5,6,7,8,9},ASC(Z50)&amp;1234567890)),{1,2,3,4,5,6,7,8,9,10,11,12,13,14,15,16})*1),1),"")</f>
        <v/>
      </c>
    </row>
    <row r="51" spans="1:28" ht="21.75" customHeight="1">
      <c r="A51" s="95"/>
      <c r="B51" s="96"/>
      <c r="C51" s="97"/>
      <c r="D51" s="97"/>
      <c r="E51" s="98"/>
      <c r="F51" s="101"/>
      <c r="G51" s="100"/>
      <c r="H51" s="101"/>
      <c r="I51" s="100"/>
      <c r="J51" s="101"/>
      <c r="K51" s="100"/>
      <c r="L51" s="101"/>
      <c r="M51" s="100"/>
      <c r="N51" s="102"/>
      <c r="O51" s="13"/>
      <c r="P51" s="4"/>
      <c r="Q51" s="68" t="str">
        <f t="shared" si="10"/>
        <v/>
      </c>
      <c r="R51" s="68" t="str">
        <f t="shared" si="11"/>
        <v/>
      </c>
      <c r="S51" s="41"/>
      <c r="T51" s="65"/>
      <c r="U51" s="63" t="str">
        <f t="shared" si="12"/>
        <v/>
      </c>
      <c r="V51" s="72"/>
      <c r="W51" s="63" t="str">
        <f t="shared" si="13"/>
        <v/>
      </c>
      <c r="X51" s="72"/>
      <c r="Y51" s="63" t="str">
        <f t="shared" si="14"/>
        <v/>
      </c>
      <c r="Z51" s="72"/>
      <c r="AA51" s="63" t="str">
        <f t="shared" si="15"/>
        <v/>
      </c>
      <c r="AB51" s="64" t="str">
        <f>IF(ISNUMBER(T51),T51*IF(ISNUMBER(LOOKUP(8^3^8,MID(ASC(V51),MIN(FIND({0,1,2,3,4,5,6,7,8,9},ASC(V51)&amp;1234567890)),{1,2,3,4,5,6,7,8,9,10,11,12,13,14,15,16})*1)),LOOKUP(8^3^8,MID(ASC(V51),MIN(FIND({0,1,2,3,4,5,6,7,8,9},ASC(V51)&amp;1234567890)),{1,2,3,4,5,6,7,8,9,10,11,12,13,14,15,16})*1),1)*IF(ISNUMBER(LOOKUP(8^3^8,MID(ASC(X51),MIN(FIND({0,1,2,3,4,5,6,7,8,9},ASC(X51)&amp;1234567890)),{1,2,3,4,5,6,7,8,9,10,11,12,13,14,15,16})*1)),LOOKUP(8^3^8,MID(ASC(X51),MIN(FIND({0,1,2,3,4,5,6,7,8,9},ASC(X51)&amp;1234567890)),{1,2,3,4,5,6,7,8,9,10,11,12,13,14,15,16})*1),1)*IF(ISNUMBER(LOOKUP(8^3^8,MID(ASC(Z51),MIN(FIND({0,1,2,3,4,5,6,7,8,9},ASC(Z51)&amp;1234567890)),{1,2,3,4,5,6,7,8,9,10,11,12,13,14,15,16})*1)),LOOKUP(8^3^8,MID(ASC(Z51),MIN(FIND({0,1,2,3,4,5,6,7,8,9},ASC(Z51)&amp;1234567890)),{1,2,3,4,5,6,7,8,9,10,11,12,13,14,15,16})*1),1),"")</f>
        <v/>
      </c>
    </row>
    <row r="52" spans="1:28" ht="21.75" customHeight="1">
      <c r="A52" s="95"/>
      <c r="B52" s="96"/>
      <c r="C52" s="97"/>
      <c r="D52" s="97"/>
      <c r="E52" s="98"/>
      <c r="F52" s="101"/>
      <c r="G52" s="100"/>
      <c r="H52" s="101"/>
      <c r="I52" s="100"/>
      <c r="J52" s="101"/>
      <c r="K52" s="100"/>
      <c r="L52" s="101"/>
      <c r="M52" s="100"/>
      <c r="N52" s="102"/>
      <c r="O52" s="13"/>
      <c r="P52" s="4"/>
      <c r="Q52" s="68" t="str">
        <f t="shared" si="10"/>
        <v/>
      </c>
      <c r="R52" s="68" t="str">
        <f t="shared" si="11"/>
        <v/>
      </c>
      <c r="S52" s="41"/>
      <c r="T52" s="65"/>
      <c r="U52" s="63" t="str">
        <f t="shared" si="12"/>
        <v/>
      </c>
      <c r="V52" s="72"/>
      <c r="W52" s="63" t="str">
        <f t="shared" si="13"/>
        <v/>
      </c>
      <c r="X52" s="72"/>
      <c r="Y52" s="63" t="str">
        <f t="shared" si="14"/>
        <v/>
      </c>
      <c r="Z52" s="72"/>
      <c r="AA52" s="63" t="str">
        <f t="shared" si="15"/>
        <v/>
      </c>
      <c r="AB52" s="64" t="str">
        <f>IF(ISNUMBER(T52),T52*IF(ISNUMBER(LOOKUP(8^3^8,MID(ASC(V52),MIN(FIND({0,1,2,3,4,5,6,7,8,9},ASC(V52)&amp;1234567890)),{1,2,3,4,5,6,7,8,9,10,11,12,13,14,15,16})*1)),LOOKUP(8^3^8,MID(ASC(V52),MIN(FIND({0,1,2,3,4,5,6,7,8,9},ASC(V52)&amp;1234567890)),{1,2,3,4,5,6,7,8,9,10,11,12,13,14,15,16})*1),1)*IF(ISNUMBER(LOOKUP(8^3^8,MID(ASC(X52),MIN(FIND({0,1,2,3,4,5,6,7,8,9},ASC(X52)&amp;1234567890)),{1,2,3,4,5,6,7,8,9,10,11,12,13,14,15,16})*1)),LOOKUP(8^3^8,MID(ASC(X52),MIN(FIND({0,1,2,3,4,5,6,7,8,9},ASC(X52)&amp;1234567890)),{1,2,3,4,5,6,7,8,9,10,11,12,13,14,15,16})*1),1)*IF(ISNUMBER(LOOKUP(8^3^8,MID(ASC(Z52),MIN(FIND({0,1,2,3,4,5,6,7,8,9},ASC(Z52)&amp;1234567890)),{1,2,3,4,5,6,7,8,9,10,11,12,13,14,15,16})*1)),LOOKUP(8^3^8,MID(ASC(Z52),MIN(FIND({0,1,2,3,4,5,6,7,8,9},ASC(Z52)&amp;1234567890)),{1,2,3,4,5,6,7,8,9,10,11,12,13,14,15,16})*1),1),"")</f>
        <v/>
      </c>
    </row>
    <row r="53" spans="1:28" ht="21.75" customHeight="1">
      <c r="A53" s="95"/>
      <c r="B53" s="96"/>
      <c r="C53" s="97"/>
      <c r="D53" s="97"/>
      <c r="E53" s="98"/>
      <c r="F53" s="101"/>
      <c r="G53" s="100"/>
      <c r="H53" s="101"/>
      <c r="I53" s="100"/>
      <c r="J53" s="101"/>
      <c r="K53" s="100"/>
      <c r="L53" s="101"/>
      <c r="M53" s="100"/>
      <c r="N53" s="102"/>
      <c r="O53" s="13"/>
      <c r="P53" s="4"/>
      <c r="Q53" s="68" t="str">
        <f t="shared" si="10"/>
        <v/>
      </c>
      <c r="R53" s="68" t="str">
        <f t="shared" si="11"/>
        <v/>
      </c>
      <c r="S53" s="41"/>
      <c r="T53" s="65"/>
      <c r="U53" s="63" t="str">
        <f t="shared" si="12"/>
        <v/>
      </c>
      <c r="V53" s="72"/>
      <c r="W53" s="63" t="str">
        <f t="shared" si="13"/>
        <v/>
      </c>
      <c r="X53" s="72"/>
      <c r="Y53" s="63" t="str">
        <f t="shared" si="14"/>
        <v/>
      </c>
      <c r="Z53" s="72"/>
      <c r="AA53" s="63" t="str">
        <f t="shared" si="15"/>
        <v/>
      </c>
      <c r="AB53" s="64" t="str">
        <f>IF(ISNUMBER(T53),T53*IF(ISNUMBER(LOOKUP(8^3^8,MID(ASC(V53),MIN(FIND({0,1,2,3,4,5,6,7,8,9},ASC(V53)&amp;1234567890)),{1,2,3,4,5,6,7,8,9,10,11,12,13,14,15,16})*1)),LOOKUP(8^3^8,MID(ASC(V53),MIN(FIND({0,1,2,3,4,5,6,7,8,9},ASC(V53)&amp;1234567890)),{1,2,3,4,5,6,7,8,9,10,11,12,13,14,15,16})*1),1)*IF(ISNUMBER(LOOKUP(8^3^8,MID(ASC(X53),MIN(FIND({0,1,2,3,4,5,6,7,8,9},ASC(X53)&amp;1234567890)),{1,2,3,4,5,6,7,8,9,10,11,12,13,14,15,16})*1)),LOOKUP(8^3^8,MID(ASC(X53),MIN(FIND({0,1,2,3,4,5,6,7,8,9},ASC(X53)&amp;1234567890)),{1,2,3,4,5,6,7,8,9,10,11,12,13,14,15,16})*1),1)*IF(ISNUMBER(LOOKUP(8^3^8,MID(ASC(Z53),MIN(FIND({0,1,2,3,4,5,6,7,8,9},ASC(Z53)&amp;1234567890)),{1,2,3,4,5,6,7,8,9,10,11,12,13,14,15,16})*1)),LOOKUP(8^3^8,MID(ASC(Z53),MIN(FIND({0,1,2,3,4,5,6,7,8,9},ASC(Z53)&amp;1234567890)),{1,2,3,4,5,6,7,8,9,10,11,12,13,14,15,16})*1),1),"")</f>
        <v/>
      </c>
    </row>
    <row r="54" spans="1:28" ht="21.75" customHeight="1">
      <c r="A54" s="95"/>
      <c r="B54" s="96"/>
      <c r="C54" s="97"/>
      <c r="D54" s="97"/>
      <c r="E54" s="98"/>
      <c r="F54" s="101"/>
      <c r="G54" s="100"/>
      <c r="H54" s="101"/>
      <c r="I54" s="100"/>
      <c r="J54" s="101"/>
      <c r="K54" s="100"/>
      <c r="L54" s="101"/>
      <c r="M54" s="100"/>
      <c r="N54" s="102"/>
      <c r="O54" s="13"/>
      <c r="P54" s="4"/>
      <c r="Q54" s="68" t="str">
        <f t="shared" si="10"/>
        <v/>
      </c>
      <c r="R54" s="68" t="str">
        <f t="shared" si="11"/>
        <v/>
      </c>
      <c r="S54" s="41"/>
      <c r="T54" s="65"/>
      <c r="U54" s="63" t="str">
        <f t="shared" si="12"/>
        <v/>
      </c>
      <c r="V54" s="72"/>
      <c r="W54" s="63" t="str">
        <f t="shared" si="13"/>
        <v/>
      </c>
      <c r="X54" s="72"/>
      <c r="Y54" s="63" t="str">
        <f t="shared" si="14"/>
        <v/>
      </c>
      <c r="Z54" s="72"/>
      <c r="AA54" s="63" t="str">
        <f t="shared" si="15"/>
        <v/>
      </c>
      <c r="AB54" s="64" t="str">
        <f>IF(ISNUMBER(T54),T54*IF(ISNUMBER(LOOKUP(8^3^8,MID(ASC(V54),MIN(FIND({0,1,2,3,4,5,6,7,8,9},ASC(V54)&amp;1234567890)),{1,2,3,4,5,6,7,8,9,10,11,12,13,14,15,16})*1)),LOOKUP(8^3^8,MID(ASC(V54),MIN(FIND({0,1,2,3,4,5,6,7,8,9},ASC(V54)&amp;1234567890)),{1,2,3,4,5,6,7,8,9,10,11,12,13,14,15,16})*1),1)*IF(ISNUMBER(LOOKUP(8^3^8,MID(ASC(X54),MIN(FIND({0,1,2,3,4,5,6,7,8,9},ASC(X54)&amp;1234567890)),{1,2,3,4,5,6,7,8,9,10,11,12,13,14,15,16})*1)),LOOKUP(8^3^8,MID(ASC(X54),MIN(FIND({0,1,2,3,4,5,6,7,8,9},ASC(X54)&amp;1234567890)),{1,2,3,4,5,6,7,8,9,10,11,12,13,14,15,16})*1),1)*IF(ISNUMBER(LOOKUP(8^3^8,MID(ASC(Z54),MIN(FIND({0,1,2,3,4,5,6,7,8,9},ASC(Z54)&amp;1234567890)),{1,2,3,4,5,6,7,8,9,10,11,12,13,14,15,16})*1)),LOOKUP(8^3^8,MID(ASC(Z54),MIN(FIND({0,1,2,3,4,5,6,7,8,9},ASC(Z54)&amp;1234567890)),{1,2,3,4,5,6,7,8,9,10,11,12,13,14,15,16})*1),1),"")</f>
        <v/>
      </c>
    </row>
    <row r="55" spans="1:28" ht="21.75" customHeight="1">
      <c r="A55" s="95"/>
      <c r="B55" s="96"/>
      <c r="C55" s="97"/>
      <c r="D55" s="97"/>
      <c r="E55" s="98"/>
      <c r="F55" s="101"/>
      <c r="G55" s="100"/>
      <c r="H55" s="101"/>
      <c r="I55" s="100"/>
      <c r="J55" s="101"/>
      <c r="K55" s="100"/>
      <c r="L55" s="101"/>
      <c r="M55" s="100"/>
      <c r="N55" s="102"/>
      <c r="O55" s="13"/>
      <c r="P55" s="4"/>
      <c r="Q55" s="68" t="str">
        <f t="shared" si="10"/>
        <v/>
      </c>
      <c r="R55" s="68" t="str">
        <f t="shared" si="11"/>
        <v/>
      </c>
      <c r="S55" s="41"/>
      <c r="T55" s="65"/>
      <c r="U55" s="63" t="str">
        <f t="shared" si="12"/>
        <v/>
      </c>
      <c r="V55" s="72"/>
      <c r="W55" s="63" t="str">
        <f t="shared" si="13"/>
        <v/>
      </c>
      <c r="X55" s="72"/>
      <c r="Y55" s="63" t="str">
        <f t="shared" si="14"/>
        <v/>
      </c>
      <c r="Z55" s="72"/>
      <c r="AA55" s="63" t="str">
        <f t="shared" si="15"/>
        <v/>
      </c>
      <c r="AB55" s="64" t="str">
        <f>IF(ISNUMBER(T55),T55*IF(ISNUMBER(LOOKUP(8^3^8,MID(ASC(V55),MIN(FIND({0,1,2,3,4,5,6,7,8,9},ASC(V55)&amp;1234567890)),{1,2,3,4,5,6,7,8,9,10,11,12,13,14,15,16})*1)),LOOKUP(8^3^8,MID(ASC(V55),MIN(FIND({0,1,2,3,4,5,6,7,8,9},ASC(V55)&amp;1234567890)),{1,2,3,4,5,6,7,8,9,10,11,12,13,14,15,16})*1),1)*IF(ISNUMBER(LOOKUP(8^3^8,MID(ASC(X55),MIN(FIND({0,1,2,3,4,5,6,7,8,9},ASC(X55)&amp;1234567890)),{1,2,3,4,5,6,7,8,9,10,11,12,13,14,15,16})*1)),LOOKUP(8^3^8,MID(ASC(X55),MIN(FIND({0,1,2,3,4,5,6,7,8,9},ASC(X55)&amp;1234567890)),{1,2,3,4,5,6,7,8,9,10,11,12,13,14,15,16})*1),1)*IF(ISNUMBER(LOOKUP(8^3^8,MID(ASC(Z55),MIN(FIND({0,1,2,3,4,5,6,7,8,9},ASC(Z55)&amp;1234567890)),{1,2,3,4,5,6,7,8,9,10,11,12,13,14,15,16})*1)),LOOKUP(8^3^8,MID(ASC(Z55),MIN(FIND({0,1,2,3,4,5,6,7,8,9},ASC(Z55)&amp;1234567890)),{1,2,3,4,5,6,7,8,9,10,11,12,13,14,15,16})*1),1),"")</f>
        <v/>
      </c>
    </row>
    <row r="56" spans="1:28" ht="21.75" customHeight="1">
      <c r="A56" s="95"/>
      <c r="B56" s="96"/>
      <c r="C56" s="97"/>
      <c r="D56" s="97"/>
      <c r="E56" s="98"/>
      <c r="F56" s="101"/>
      <c r="G56" s="100"/>
      <c r="H56" s="101"/>
      <c r="I56" s="100"/>
      <c r="J56" s="101"/>
      <c r="K56" s="100"/>
      <c r="L56" s="101"/>
      <c r="M56" s="100"/>
      <c r="N56" s="102"/>
      <c r="O56" s="13"/>
      <c r="P56" s="4"/>
      <c r="Q56" s="68" t="str">
        <f t="shared" si="10"/>
        <v/>
      </c>
      <c r="R56" s="68" t="str">
        <f t="shared" si="11"/>
        <v/>
      </c>
      <c r="S56" s="41"/>
      <c r="T56" s="65"/>
      <c r="U56" s="63" t="str">
        <f t="shared" si="12"/>
        <v/>
      </c>
      <c r="V56" s="72"/>
      <c r="W56" s="63" t="str">
        <f t="shared" si="13"/>
        <v/>
      </c>
      <c r="X56" s="72"/>
      <c r="Y56" s="63" t="str">
        <f t="shared" si="14"/>
        <v/>
      </c>
      <c r="Z56" s="72"/>
      <c r="AA56" s="63" t="str">
        <f t="shared" si="15"/>
        <v/>
      </c>
      <c r="AB56" s="64" t="str">
        <f>IF(ISNUMBER(T56),T56*IF(ISNUMBER(LOOKUP(8^3^8,MID(ASC(V56),MIN(FIND({0,1,2,3,4,5,6,7,8,9},ASC(V56)&amp;1234567890)),{1,2,3,4,5,6,7,8,9,10,11,12,13,14,15,16})*1)),LOOKUP(8^3^8,MID(ASC(V56),MIN(FIND({0,1,2,3,4,5,6,7,8,9},ASC(V56)&amp;1234567890)),{1,2,3,4,5,6,7,8,9,10,11,12,13,14,15,16})*1),1)*IF(ISNUMBER(LOOKUP(8^3^8,MID(ASC(X56),MIN(FIND({0,1,2,3,4,5,6,7,8,9},ASC(X56)&amp;1234567890)),{1,2,3,4,5,6,7,8,9,10,11,12,13,14,15,16})*1)),LOOKUP(8^3^8,MID(ASC(X56),MIN(FIND({0,1,2,3,4,5,6,7,8,9},ASC(X56)&amp;1234567890)),{1,2,3,4,5,6,7,8,9,10,11,12,13,14,15,16})*1),1)*IF(ISNUMBER(LOOKUP(8^3^8,MID(ASC(Z56),MIN(FIND({0,1,2,3,4,5,6,7,8,9},ASC(Z56)&amp;1234567890)),{1,2,3,4,5,6,7,8,9,10,11,12,13,14,15,16})*1)),LOOKUP(8^3^8,MID(ASC(Z56),MIN(FIND({0,1,2,3,4,5,6,7,8,9},ASC(Z56)&amp;1234567890)),{1,2,3,4,5,6,7,8,9,10,11,12,13,14,15,16})*1),1),"")</f>
        <v/>
      </c>
    </row>
    <row r="57" spans="1:28" ht="21.75" customHeight="1">
      <c r="A57" s="95"/>
      <c r="B57" s="96"/>
      <c r="C57" s="97"/>
      <c r="D57" s="97"/>
      <c r="E57" s="98"/>
      <c r="F57" s="101"/>
      <c r="G57" s="100"/>
      <c r="H57" s="101"/>
      <c r="I57" s="100"/>
      <c r="J57" s="101"/>
      <c r="K57" s="100"/>
      <c r="L57" s="101"/>
      <c r="M57" s="100"/>
      <c r="N57" s="102"/>
      <c r="O57" s="13"/>
      <c r="P57" s="4"/>
      <c r="Q57" s="68" t="str">
        <f t="shared" si="10"/>
        <v/>
      </c>
      <c r="R57" s="68" t="str">
        <f t="shared" si="11"/>
        <v/>
      </c>
      <c r="S57" s="41"/>
      <c r="T57" s="65"/>
      <c r="U57" s="63" t="str">
        <f t="shared" si="12"/>
        <v/>
      </c>
      <c r="V57" s="72"/>
      <c r="W57" s="63" t="str">
        <f t="shared" si="13"/>
        <v/>
      </c>
      <c r="X57" s="72"/>
      <c r="Y57" s="63" t="str">
        <f t="shared" si="14"/>
        <v/>
      </c>
      <c r="Z57" s="72"/>
      <c r="AA57" s="63" t="str">
        <f t="shared" si="15"/>
        <v/>
      </c>
      <c r="AB57" s="64" t="str">
        <f>IF(ISNUMBER(T57),T57*IF(ISNUMBER(LOOKUP(8^3^8,MID(ASC(V57),MIN(FIND({0,1,2,3,4,5,6,7,8,9},ASC(V57)&amp;1234567890)),{1,2,3,4,5,6,7,8,9,10,11,12,13,14,15,16})*1)),LOOKUP(8^3^8,MID(ASC(V57),MIN(FIND({0,1,2,3,4,5,6,7,8,9},ASC(V57)&amp;1234567890)),{1,2,3,4,5,6,7,8,9,10,11,12,13,14,15,16})*1),1)*IF(ISNUMBER(LOOKUP(8^3^8,MID(ASC(X57),MIN(FIND({0,1,2,3,4,5,6,7,8,9},ASC(X57)&amp;1234567890)),{1,2,3,4,5,6,7,8,9,10,11,12,13,14,15,16})*1)),LOOKUP(8^3^8,MID(ASC(X57),MIN(FIND({0,1,2,3,4,5,6,7,8,9},ASC(X57)&amp;1234567890)),{1,2,3,4,5,6,7,8,9,10,11,12,13,14,15,16})*1),1)*IF(ISNUMBER(LOOKUP(8^3^8,MID(ASC(Z57),MIN(FIND({0,1,2,3,4,5,6,7,8,9},ASC(Z57)&amp;1234567890)),{1,2,3,4,5,6,7,8,9,10,11,12,13,14,15,16})*1)),LOOKUP(8^3^8,MID(ASC(Z57),MIN(FIND({0,1,2,3,4,5,6,7,8,9},ASC(Z57)&amp;1234567890)),{1,2,3,4,5,6,7,8,9,10,11,12,13,14,15,16})*1),1),"")</f>
        <v/>
      </c>
    </row>
    <row r="58" spans="1:28" ht="21.75" customHeight="1">
      <c r="A58" s="95"/>
      <c r="B58" s="96"/>
      <c r="C58" s="97"/>
      <c r="D58" s="97"/>
      <c r="E58" s="98"/>
      <c r="F58" s="101"/>
      <c r="G58" s="100"/>
      <c r="H58" s="101"/>
      <c r="I58" s="100"/>
      <c r="J58" s="101"/>
      <c r="K58" s="100"/>
      <c r="L58" s="101"/>
      <c r="M58" s="100"/>
      <c r="N58" s="102"/>
      <c r="O58" s="13"/>
      <c r="P58" s="4"/>
      <c r="Q58" s="68" t="str">
        <f t="shared" si="10"/>
        <v/>
      </c>
      <c r="R58" s="68" t="str">
        <f t="shared" si="11"/>
        <v/>
      </c>
      <c r="S58" s="41"/>
      <c r="T58" s="65"/>
      <c r="U58" s="63" t="str">
        <f t="shared" si="12"/>
        <v/>
      </c>
      <c r="V58" s="72"/>
      <c r="W58" s="63" t="str">
        <f t="shared" si="13"/>
        <v/>
      </c>
      <c r="X58" s="72"/>
      <c r="Y58" s="63" t="str">
        <f t="shared" si="14"/>
        <v/>
      </c>
      <c r="Z58" s="72"/>
      <c r="AA58" s="63" t="str">
        <f t="shared" si="15"/>
        <v/>
      </c>
      <c r="AB58" s="64" t="str">
        <f>IF(ISNUMBER(T58),T58*IF(ISNUMBER(LOOKUP(8^3^8,MID(ASC(V58),MIN(FIND({0,1,2,3,4,5,6,7,8,9},ASC(V58)&amp;1234567890)),{1,2,3,4,5,6,7,8,9,10,11,12,13,14,15,16})*1)),LOOKUP(8^3^8,MID(ASC(V58),MIN(FIND({0,1,2,3,4,5,6,7,8,9},ASC(V58)&amp;1234567890)),{1,2,3,4,5,6,7,8,9,10,11,12,13,14,15,16})*1),1)*IF(ISNUMBER(LOOKUP(8^3^8,MID(ASC(X58),MIN(FIND({0,1,2,3,4,5,6,7,8,9},ASC(X58)&amp;1234567890)),{1,2,3,4,5,6,7,8,9,10,11,12,13,14,15,16})*1)),LOOKUP(8^3^8,MID(ASC(X58),MIN(FIND({0,1,2,3,4,5,6,7,8,9},ASC(X58)&amp;1234567890)),{1,2,3,4,5,6,7,8,9,10,11,12,13,14,15,16})*1),1)*IF(ISNUMBER(LOOKUP(8^3^8,MID(ASC(Z58),MIN(FIND({0,1,2,3,4,5,6,7,8,9},ASC(Z58)&amp;1234567890)),{1,2,3,4,5,6,7,8,9,10,11,12,13,14,15,16})*1)),LOOKUP(8^3^8,MID(ASC(Z58),MIN(FIND({0,1,2,3,4,5,6,7,8,9},ASC(Z58)&amp;1234567890)),{1,2,3,4,5,6,7,8,9,10,11,12,13,14,15,16})*1),1),"")</f>
        <v/>
      </c>
    </row>
    <row r="59" spans="1:28" ht="21.75" customHeight="1">
      <c r="A59" s="95"/>
      <c r="B59" s="96"/>
      <c r="C59" s="97"/>
      <c r="D59" s="97"/>
      <c r="E59" s="98"/>
      <c r="F59" s="101"/>
      <c r="G59" s="100"/>
      <c r="H59" s="101"/>
      <c r="I59" s="100"/>
      <c r="J59" s="101"/>
      <c r="K59" s="100"/>
      <c r="L59" s="101"/>
      <c r="M59" s="100"/>
      <c r="N59" s="102"/>
      <c r="O59" s="13"/>
      <c r="P59" s="4"/>
      <c r="Q59" s="68" t="str">
        <f t="shared" si="10"/>
        <v/>
      </c>
      <c r="R59" s="68" t="str">
        <f t="shared" si="11"/>
        <v/>
      </c>
      <c r="S59" s="41"/>
      <c r="T59" s="65"/>
      <c r="U59" s="63" t="str">
        <f t="shared" si="12"/>
        <v/>
      </c>
      <c r="V59" s="72"/>
      <c r="W59" s="63" t="str">
        <f t="shared" si="13"/>
        <v/>
      </c>
      <c r="X59" s="72"/>
      <c r="Y59" s="63" t="str">
        <f t="shared" si="14"/>
        <v/>
      </c>
      <c r="Z59" s="72"/>
      <c r="AA59" s="63" t="str">
        <f t="shared" si="15"/>
        <v/>
      </c>
      <c r="AB59" s="64" t="str">
        <f>IF(ISNUMBER(T59),T59*IF(ISNUMBER(LOOKUP(8^3^8,MID(ASC(V59),MIN(FIND({0,1,2,3,4,5,6,7,8,9},ASC(V59)&amp;1234567890)),{1,2,3,4,5,6,7,8,9,10,11,12,13,14,15,16})*1)),LOOKUP(8^3^8,MID(ASC(V59),MIN(FIND({0,1,2,3,4,5,6,7,8,9},ASC(V59)&amp;1234567890)),{1,2,3,4,5,6,7,8,9,10,11,12,13,14,15,16})*1),1)*IF(ISNUMBER(LOOKUP(8^3^8,MID(ASC(X59),MIN(FIND({0,1,2,3,4,5,6,7,8,9},ASC(X59)&amp;1234567890)),{1,2,3,4,5,6,7,8,9,10,11,12,13,14,15,16})*1)),LOOKUP(8^3^8,MID(ASC(X59),MIN(FIND({0,1,2,3,4,5,6,7,8,9},ASC(X59)&amp;1234567890)),{1,2,3,4,5,6,7,8,9,10,11,12,13,14,15,16})*1),1)*IF(ISNUMBER(LOOKUP(8^3^8,MID(ASC(Z59),MIN(FIND({0,1,2,3,4,5,6,7,8,9},ASC(Z59)&amp;1234567890)),{1,2,3,4,5,6,7,8,9,10,11,12,13,14,15,16})*1)),LOOKUP(8^3^8,MID(ASC(Z59),MIN(FIND({0,1,2,3,4,5,6,7,8,9},ASC(Z59)&amp;1234567890)),{1,2,3,4,5,6,7,8,9,10,11,12,13,14,15,16})*1),1),"")</f>
        <v/>
      </c>
    </row>
    <row r="60" spans="1:28" ht="21.75" customHeight="1">
      <c r="A60" s="95"/>
      <c r="B60" s="96"/>
      <c r="C60" s="97"/>
      <c r="D60" s="97"/>
      <c r="E60" s="98"/>
      <c r="F60" s="101"/>
      <c r="G60" s="100"/>
      <c r="H60" s="101"/>
      <c r="I60" s="100"/>
      <c r="J60" s="101"/>
      <c r="K60" s="100"/>
      <c r="L60" s="101"/>
      <c r="M60" s="100"/>
      <c r="N60" s="102"/>
      <c r="O60" s="13"/>
      <c r="P60" s="4"/>
      <c r="Q60" s="68" t="str">
        <f t="shared" si="10"/>
        <v/>
      </c>
      <c r="R60" s="68" t="str">
        <f t="shared" si="11"/>
        <v/>
      </c>
      <c r="S60" s="41"/>
      <c r="T60" s="65"/>
      <c r="U60" s="63" t="str">
        <f t="shared" si="12"/>
        <v/>
      </c>
      <c r="V60" s="72"/>
      <c r="W60" s="63" t="str">
        <f t="shared" si="13"/>
        <v/>
      </c>
      <c r="X60" s="72"/>
      <c r="Y60" s="63" t="str">
        <f t="shared" si="14"/>
        <v/>
      </c>
      <c r="Z60" s="72"/>
      <c r="AA60" s="63" t="str">
        <f t="shared" si="15"/>
        <v/>
      </c>
      <c r="AB60" s="64" t="str">
        <f>IF(ISNUMBER(T60),T60*IF(ISNUMBER(LOOKUP(8^3^8,MID(ASC(V60),MIN(FIND({0,1,2,3,4,5,6,7,8,9},ASC(V60)&amp;1234567890)),{1,2,3,4,5,6,7,8,9,10,11,12,13,14,15,16})*1)),LOOKUP(8^3^8,MID(ASC(V60),MIN(FIND({0,1,2,3,4,5,6,7,8,9},ASC(V60)&amp;1234567890)),{1,2,3,4,5,6,7,8,9,10,11,12,13,14,15,16})*1),1)*IF(ISNUMBER(LOOKUP(8^3^8,MID(ASC(X60),MIN(FIND({0,1,2,3,4,5,6,7,8,9},ASC(X60)&amp;1234567890)),{1,2,3,4,5,6,7,8,9,10,11,12,13,14,15,16})*1)),LOOKUP(8^3^8,MID(ASC(X60),MIN(FIND({0,1,2,3,4,5,6,7,8,9},ASC(X60)&amp;1234567890)),{1,2,3,4,5,6,7,8,9,10,11,12,13,14,15,16})*1),1)*IF(ISNUMBER(LOOKUP(8^3^8,MID(ASC(Z60),MIN(FIND({0,1,2,3,4,5,6,7,8,9},ASC(Z60)&amp;1234567890)),{1,2,3,4,5,6,7,8,9,10,11,12,13,14,15,16})*1)),LOOKUP(8^3^8,MID(ASC(Z60),MIN(FIND({0,1,2,3,4,5,6,7,8,9},ASC(Z60)&amp;1234567890)),{1,2,3,4,5,6,7,8,9,10,11,12,13,14,15,16})*1),1),"")</f>
        <v/>
      </c>
    </row>
    <row r="61" spans="1:28" ht="21.75" customHeight="1">
      <c r="A61" s="95"/>
      <c r="B61" s="96"/>
      <c r="C61" s="97"/>
      <c r="D61" s="97"/>
      <c r="E61" s="98"/>
      <c r="F61" s="101"/>
      <c r="G61" s="100"/>
      <c r="H61" s="101"/>
      <c r="I61" s="100"/>
      <c r="J61" s="101"/>
      <c r="K61" s="100"/>
      <c r="L61" s="101"/>
      <c r="M61" s="100"/>
      <c r="N61" s="102"/>
      <c r="O61" s="13"/>
      <c r="P61" s="4"/>
      <c r="Q61" s="68" t="str">
        <f t="shared" si="10"/>
        <v/>
      </c>
      <c r="R61" s="68" t="str">
        <f t="shared" si="11"/>
        <v/>
      </c>
      <c r="S61" s="41"/>
      <c r="T61" s="65"/>
      <c r="U61" s="63" t="str">
        <f t="shared" si="12"/>
        <v/>
      </c>
      <c r="V61" s="72"/>
      <c r="W61" s="63" t="str">
        <f t="shared" si="13"/>
        <v/>
      </c>
      <c r="X61" s="72"/>
      <c r="Y61" s="63" t="str">
        <f t="shared" si="14"/>
        <v/>
      </c>
      <c r="Z61" s="72"/>
      <c r="AA61" s="63" t="str">
        <f t="shared" si="15"/>
        <v/>
      </c>
      <c r="AB61" s="64" t="str">
        <f>IF(ISNUMBER(T61),T61*IF(ISNUMBER(LOOKUP(8^3^8,MID(ASC(V61),MIN(FIND({0,1,2,3,4,5,6,7,8,9},ASC(V61)&amp;1234567890)),{1,2,3,4,5,6,7,8,9,10,11,12,13,14,15,16})*1)),LOOKUP(8^3^8,MID(ASC(V61),MIN(FIND({0,1,2,3,4,5,6,7,8,9},ASC(V61)&amp;1234567890)),{1,2,3,4,5,6,7,8,9,10,11,12,13,14,15,16})*1),1)*IF(ISNUMBER(LOOKUP(8^3^8,MID(ASC(X61),MIN(FIND({0,1,2,3,4,5,6,7,8,9},ASC(X61)&amp;1234567890)),{1,2,3,4,5,6,7,8,9,10,11,12,13,14,15,16})*1)),LOOKUP(8^3^8,MID(ASC(X61),MIN(FIND({0,1,2,3,4,5,6,7,8,9},ASC(X61)&amp;1234567890)),{1,2,3,4,5,6,7,8,9,10,11,12,13,14,15,16})*1),1)*IF(ISNUMBER(LOOKUP(8^3^8,MID(ASC(Z61),MIN(FIND({0,1,2,3,4,5,6,7,8,9},ASC(Z61)&amp;1234567890)),{1,2,3,4,5,6,7,8,9,10,11,12,13,14,15,16})*1)),LOOKUP(8^3^8,MID(ASC(Z61),MIN(FIND({0,1,2,3,4,5,6,7,8,9},ASC(Z61)&amp;1234567890)),{1,2,3,4,5,6,7,8,9,10,11,12,13,14,15,16})*1),1),"")</f>
        <v/>
      </c>
    </row>
    <row r="62" spans="1:28" ht="21.75" customHeight="1">
      <c r="A62" s="95"/>
      <c r="B62" s="96"/>
      <c r="C62" s="97"/>
      <c r="D62" s="97"/>
      <c r="E62" s="98"/>
      <c r="F62" s="101"/>
      <c r="G62" s="100"/>
      <c r="H62" s="101"/>
      <c r="I62" s="100"/>
      <c r="J62" s="101"/>
      <c r="K62" s="100"/>
      <c r="L62" s="101"/>
      <c r="M62" s="100"/>
      <c r="N62" s="102"/>
      <c r="O62" s="13"/>
      <c r="P62" s="4"/>
      <c r="Q62" s="68" t="str">
        <f t="shared" si="10"/>
        <v/>
      </c>
      <c r="R62" s="68" t="str">
        <f t="shared" si="11"/>
        <v/>
      </c>
      <c r="S62" s="41"/>
      <c r="T62" s="65"/>
      <c r="U62" s="63" t="str">
        <f t="shared" si="12"/>
        <v/>
      </c>
      <c r="V62" s="72"/>
      <c r="W62" s="63" t="str">
        <f t="shared" si="13"/>
        <v/>
      </c>
      <c r="X62" s="72"/>
      <c r="Y62" s="63" t="str">
        <f t="shared" si="14"/>
        <v/>
      </c>
      <c r="Z62" s="72"/>
      <c r="AA62" s="63" t="str">
        <f t="shared" si="15"/>
        <v/>
      </c>
      <c r="AB62" s="64" t="str">
        <f>IF(ISNUMBER(T62),T62*IF(ISNUMBER(LOOKUP(8^3^8,MID(ASC(V62),MIN(FIND({0,1,2,3,4,5,6,7,8,9},ASC(V62)&amp;1234567890)),{1,2,3,4,5,6,7,8,9,10,11,12,13,14,15,16})*1)),LOOKUP(8^3^8,MID(ASC(V62),MIN(FIND({0,1,2,3,4,5,6,7,8,9},ASC(V62)&amp;1234567890)),{1,2,3,4,5,6,7,8,9,10,11,12,13,14,15,16})*1),1)*IF(ISNUMBER(LOOKUP(8^3^8,MID(ASC(X62),MIN(FIND({0,1,2,3,4,5,6,7,8,9},ASC(X62)&amp;1234567890)),{1,2,3,4,5,6,7,8,9,10,11,12,13,14,15,16})*1)),LOOKUP(8^3^8,MID(ASC(X62),MIN(FIND({0,1,2,3,4,5,6,7,8,9},ASC(X62)&amp;1234567890)),{1,2,3,4,5,6,7,8,9,10,11,12,13,14,15,16})*1),1)*IF(ISNUMBER(LOOKUP(8^3^8,MID(ASC(Z62),MIN(FIND({0,1,2,3,4,5,6,7,8,9},ASC(Z62)&amp;1234567890)),{1,2,3,4,5,6,7,8,9,10,11,12,13,14,15,16})*1)),LOOKUP(8^3^8,MID(ASC(Z62),MIN(FIND({0,1,2,3,4,5,6,7,8,9},ASC(Z62)&amp;1234567890)),{1,2,3,4,5,6,7,8,9,10,11,12,13,14,15,16})*1),1),"")</f>
        <v/>
      </c>
    </row>
    <row r="63" spans="1:28" ht="21.75" customHeight="1">
      <c r="A63" s="95"/>
      <c r="B63" s="96"/>
      <c r="C63" s="97"/>
      <c r="D63" s="97"/>
      <c r="E63" s="98"/>
      <c r="F63" s="101"/>
      <c r="G63" s="100"/>
      <c r="H63" s="101"/>
      <c r="I63" s="100"/>
      <c r="J63" s="101"/>
      <c r="K63" s="100"/>
      <c r="L63" s="101"/>
      <c r="M63" s="100"/>
      <c r="N63" s="102"/>
      <c r="O63" s="13"/>
      <c r="P63" s="4"/>
      <c r="Q63" s="68" t="str">
        <f t="shared" si="10"/>
        <v/>
      </c>
      <c r="R63" s="68" t="str">
        <f t="shared" si="11"/>
        <v/>
      </c>
      <c r="S63" s="41"/>
      <c r="T63" s="65"/>
      <c r="U63" s="63" t="str">
        <f t="shared" si="12"/>
        <v/>
      </c>
      <c r="V63" s="72"/>
      <c r="W63" s="63" t="str">
        <f t="shared" si="13"/>
        <v/>
      </c>
      <c r="X63" s="72"/>
      <c r="Y63" s="63" t="str">
        <f t="shared" si="14"/>
        <v/>
      </c>
      <c r="Z63" s="72"/>
      <c r="AA63" s="63" t="str">
        <f t="shared" si="15"/>
        <v/>
      </c>
      <c r="AB63" s="64" t="str">
        <f>IF(ISNUMBER(T63),T63*IF(ISNUMBER(LOOKUP(8^3^8,MID(ASC(V63),MIN(FIND({0,1,2,3,4,5,6,7,8,9},ASC(V63)&amp;1234567890)),{1,2,3,4,5,6,7,8,9,10,11,12,13,14,15,16})*1)),LOOKUP(8^3^8,MID(ASC(V63),MIN(FIND({0,1,2,3,4,5,6,7,8,9},ASC(V63)&amp;1234567890)),{1,2,3,4,5,6,7,8,9,10,11,12,13,14,15,16})*1),1)*IF(ISNUMBER(LOOKUP(8^3^8,MID(ASC(X63),MIN(FIND({0,1,2,3,4,5,6,7,8,9},ASC(X63)&amp;1234567890)),{1,2,3,4,5,6,7,8,9,10,11,12,13,14,15,16})*1)),LOOKUP(8^3^8,MID(ASC(X63),MIN(FIND({0,1,2,3,4,5,6,7,8,9},ASC(X63)&amp;1234567890)),{1,2,3,4,5,6,7,8,9,10,11,12,13,14,15,16})*1),1)*IF(ISNUMBER(LOOKUP(8^3^8,MID(ASC(Z63),MIN(FIND({0,1,2,3,4,5,6,7,8,9},ASC(Z63)&amp;1234567890)),{1,2,3,4,5,6,7,8,9,10,11,12,13,14,15,16})*1)),LOOKUP(8^3^8,MID(ASC(Z63),MIN(FIND({0,1,2,3,4,5,6,7,8,9},ASC(Z63)&amp;1234567890)),{1,2,3,4,5,6,7,8,9,10,11,12,13,14,15,16})*1),1),"")</f>
        <v/>
      </c>
    </row>
    <row r="64" spans="1:28" ht="21.75" customHeight="1">
      <c r="A64" s="95"/>
      <c r="B64" s="96"/>
      <c r="C64" s="97"/>
      <c r="D64" s="97"/>
      <c r="E64" s="98"/>
      <c r="F64" s="101"/>
      <c r="G64" s="100"/>
      <c r="H64" s="101"/>
      <c r="I64" s="100"/>
      <c r="J64" s="101"/>
      <c r="K64" s="100"/>
      <c r="L64" s="101"/>
      <c r="M64" s="100"/>
      <c r="N64" s="102"/>
      <c r="O64" s="13"/>
      <c r="P64" s="4"/>
      <c r="Q64" s="68" t="str">
        <f t="shared" si="10"/>
        <v/>
      </c>
      <c r="R64" s="68" t="str">
        <f t="shared" si="11"/>
        <v/>
      </c>
      <c r="S64" s="41"/>
      <c r="T64" s="65"/>
      <c r="U64" s="63" t="str">
        <f t="shared" si="12"/>
        <v/>
      </c>
      <c r="V64" s="72"/>
      <c r="W64" s="63" t="str">
        <f t="shared" si="13"/>
        <v/>
      </c>
      <c r="X64" s="72"/>
      <c r="Y64" s="63" t="str">
        <f t="shared" si="14"/>
        <v/>
      </c>
      <c r="Z64" s="72"/>
      <c r="AA64" s="63" t="str">
        <f t="shared" si="15"/>
        <v/>
      </c>
      <c r="AB64" s="64" t="str">
        <f>IF(ISNUMBER(T64),T64*IF(ISNUMBER(LOOKUP(8^3^8,MID(ASC(V64),MIN(FIND({0,1,2,3,4,5,6,7,8,9},ASC(V64)&amp;1234567890)),{1,2,3,4,5,6,7,8,9,10,11,12,13,14,15,16})*1)),LOOKUP(8^3^8,MID(ASC(V64),MIN(FIND({0,1,2,3,4,5,6,7,8,9},ASC(V64)&amp;1234567890)),{1,2,3,4,5,6,7,8,9,10,11,12,13,14,15,16})*1),1)*IF(ISNUMBER(LOOKUP(8^3^8,MID(ASC(X64),MIN(FIND({0,1,2,3,4,5,6,7,8,9},ASC(X64)&amp;1234567890)),{1,2,3,4,5,6,7,8,9,10,11,12,13,14,15,16})*1)),LOOKUP(8^3^8,MID(ASC(X64),MIN(FIND({0,1,2,3,4,5,6,7,8,9},ASC(X64)&amp;1234567890)),{1,2,3,4,5,6,7,8,9,10,11,12,13,14,15,16})*1),1)*IF(ISNUMBER(LOOKUP(8^3^8,MID(ASC(Z64),MIN(FIND({0,1,2,3,4,5,6,7,8,9},ASC(Z64)&amp;1234567890)),{1,2,3,4,5,6,7,8,9,10,11,12,13,14,15,16})*1)),LOOKUP(8^3^8,MID(ASC(Z64),MIN(FIND({0,1,2,3,4,5,6,7,8,9},ASC(Z64)&amp;1234567890)),{1,2,3,4,5,6,7,8,9,10,11,12,13,14,15,16})*1),1),"")</f>
        <v/>
      </c>
    </row>
    <row r="65" spans="1:28" ht="21.75" customHeight="1">
      <c r="A65" s="95"/>
      <c r="B65" s="96"/>
      <c r="C65" s="97"/>
      <c r="D65" s="97"/>
      <c r="E65" s="98"/>
      <c r="F65" s="101"/>
      <c r="G65" s="100"/>
      <c r="H65" s="101"/>
      <c r="I65" s="100"/>
      <c r="J65" s="101"/>
      <c r="K65" s="100"/>
      <c r="L65" s="101"/>
      <c r="M65" s="100"/>
      <c r="N65" s="102"/>
      <c r="O65" s="13"/>
      <c r="P65" s="4"/>
      <c r="Q65" s="68" t="str">
        <f t="shared" si="10"/>
        <v/>
      </c>
      <c r="R65" s="68" t="str">
        <f t="shared" si="11"/>
        <v/>
      </c>
      <c r="S65" s="41"/>
      <c r="T65" s="65"/>
      <c r="U65" s="63" t="str">
        <f t="shared" si="12"/>
        <v/>
      </c>
      <c r="V65" s="72"/>
      <c r="W65" s="63" t="str">
        <f t="shared" si="13"/>
        <v/>
      </c>
      <c r="X65" s="72"/>
      <c r="Y65" s="63" t="str">
        <f t="shared" si="14"/>
        <v/>
      </c>
      <c r="Z65" s="72"/>
      <c r="AA65" s="63" t="str">
        <f t="shared" si="15"/>
        <v/>
      </c>
      <c r="AB65" s="64" t="str">
        <f>IF(ISNUMBER(T65),T65*IF(ISNUMBER(LOOKUP(8^3^8,MID(ASC(V65),MIN(FIND({0,1,2,3,4,5,6,7,8,9},ASC(V65)&amp;1234567890)),{1,2,3,4,5,6,7,8,9,10,11,12,13,14,15,16})*1)),LOOKUP(8^3^8,MID(ASC(V65),MIN(FIND({0,1,2,3,4,5,6,7,8,9},ASC(V65)&amp;1234567890)),{1,2,3,4,5,6,7,8,9,10,11,12,13,14,15,16})*1),1)*IF(ISNUMBER(LOOKUP(8^3^8,MID(ASC(X65),MIN(FIND({0,1,2,3,4,5,6,7,8,9},ASC(X65)&amp;1234567890)),{1,2,3,4,5,6,7,8,9,10,11,12,13,14,15,16})*1)),LOOKUP(8^3^8,MID(ASC(X65),MIN(FIND({0,1,2,3,4,5,6,7,8,9},ASC(X65)&amp;1234567890)),{1,2,3,4,5,6,7,8,9,10,11,12,13,14,15,16})*1),1)*IF(ISNUMBER(LOOKUP(8^3^8,MID(ASC(Z65),MIN(FIND({0,1,2,3,4,5,6,7,8,9},ASC(Z65)&amp;1234567890)),{1,2,3,4,5,6,7,8,9,10,11,12,13,14,15,16})*1)),LOOKUP(8^3^8,MID(ASC(Z65),MIN(FIND({0,1,2,3,4,5,6,7,8,9},ASC(Z65)&amp;1234567890)),{1,2,3,4,5,6,7,8,9,10,11,12,13,14,15,16})*1),1),"")</f>
        <v/>
      </c>
    </row>
    <row r="66" spans="1:28" ht="21.75" customHeight="1">
      <c r="A66" s="95"/>
      <c r="B66" s="96"/>
      <c r="C66" s="97"/>
      <c r="D66" s="97"/>
      <c r="E66" s="98"/>
      <c r="F66" s="101"/>
      <c r="G66" s="100"/>
      <c r="H66" s="101"/>
      <c r="I66" s="100"/>
      <c r="J66" s="101"/>
      <c r="K66" s="100"/>
      <c r="L66" s="101"/>
      <c r="M66" s="100"/>
      <c r="N66" s="102"/>
      <c r="O66" s="13"/>
      <c r="P66" s="4"/>
      <c r="Q66" s="68" t="str">
        <f t="shared" si="10"/>
        <v/>
      </c>
      <c r="R66" s="68" t="str">
        <f t="shared" si="11"/>
        <v/>
      </c>
      <c r="S66" s="41"/>
      <c r="T66" s="65"/>
      <c r="U66" s="63" t="str">
        <f t="shared" si="12"/>
        <v/>
      </c>
      <c r="V66" s="72"/>
      <c r="W66" s="63" t="str">
        <f t="shared" si="13"/>
        <v/>
      </c>
      <c r="X66" s="72"/>
      <c r="Y66" s="63" t="str">
        <f t="shared" si="14"/>
        <v/>
      </c>
      <c r="Z66" s="72"/>
      <c r="AA66" s="63" t="str">
        <f t="shared" si="15"/>
        <v/>
      </c>
      <c r="AB66" s="64" t="str">
        <f>IF(ISNUMBER(T66),T66*IF(ISNUMBER(LOOKUP(8^3^8,MID(ASC(V66),MIN(FIND({0,1,2,3,4,5,6,7,8,9},ASC(V66)&amp;1234567890)),{1,2,3,4,5,6,7,8,9,10,11,12,13,14,15,16})*1)),LOOKUP(8^3^8,MID(ASC(V66),MIN(FIND({0,1,2,3,4,5,6,7,8,9},ASC(V66)&amp;1234567890)),{1,2,3,4,5,6,7,8,9,10,11,12,13,14,15,16})*1),1)*IF(ISNUMBER(LOOKUP(8^3^8,MID(ASC(X66),MIN(FIND({0,1,2,3,4,5,6,7,8,9},ASC(X66)&amp;1234567890)),{1,2,3,4,5,6,7,8,9,10,11,12,13,14,15,16})*1)),LOOKUP(8^3^8,MID(ASC(X66),MIN(FIND({0,1,2,3,4,5,6,7,8,9},ASC(X66)&amp;1234567890)),{1,2,3,4,5,6,7,8,9,10,11,12,13,14,15,16})*1),1)*IF(ISNUMBER(LOOKUP(8^3^8,MID(ASC(Z66),MIN(FIND({0,1,2,3,4,5,6,7,8,9},ASC(Z66)&amp;1234567890)),{1,2,3,4,5,6,7,8,9,10,11,12,13,14,15,16})*1)),LOOKUP(8^3^8,MID(ASC(Z66),MIN(FIND({0,1,2,3,4,5,6,7,8,9},ASC(Z66)&amp;1234567890)),{1,2,3,4,5,6,7,8,9,10,11,12,13,14,15,16})*1),1),"")</f>
        <v/>
      </c>
    </row>
    <row r="67" spans="1:28" ht="21.75" customHeight="1">
      <c r="A67" s="95"/>
      <c r="B67" s="96"/>
      <c r="C67" s="97"/>
      <c r="D67" s="97"/>
      <c r="E67" s="98"/>
      <c r="F67" s="101"/>
      <c r="G67" s="100"/>
      <c r="H67" s="101"/>
      <c r="I67" s="100"/>
      <c r="J67" s="101"/>
      <c r="K67" s="100"/>
      <c r="L67" s="101"/>
      <c r="M67" s="100"/>
      <c r="N67" s="102"/>
      <c r="O67" s="13"/>
      <c r="P67" s="4"/>
      <c r="Q67" s="68" t="str">
        <f t="shared" si="10"/>
        <v/>
      </c>
      <c r="R67" s="68" t="str">
        <f t="shared" si="11"/>
        <v/>
      </c>
      <c r="S67" s="41"/>
      <c r="T67" s="65"/>
      <c r="U67" s="63" t="str">
        <f t="shared" si="12"/>
        <v/>
      </c>
      <c r="V67" s="72"/>
      <c r="W67" s="63" t="str">
        <f t="shared" si="13"/>
        <v/>
      </c>
      <c r="X67" s="72"/>
      <c r="Y67" s="63" t="str">
        <f t="shared" si="14"/>
        <v/>
      </c>
      <c r="Z67" s="72"/>
      <c r="AA67" s="63" t="str">
        <f t="shared" si="15"/>
        <v/>
      </c>
      <c r="AB67" s="64" t="str">
        <f>IF(ISNUMBER(T67),T67*IF(ISNUMBER(LOOKUP(8^3^8,MID(ASC(V67),MIN(FIND({0,1,2,3,4,5,6,7,8,9},ASC(V67)&amp;1234567890)),{1,2,3,4,5,6,7,8,9,10,11,12,13,14,15,16})*1)),LOOKUP(8^3^8,MID(ASC(V67),MIN(FIND({0,1,2,3,4,5,6,7,8,9},ASC(V67)&amp;1234567890)),{1,2,3,4,5,6,7,8,9,10,11,12,13,14,15,16})*1),1)*IF(ISNUMBER(LOOKUP(8^3^8,MID(ASC(X67),MIN(FIND({0,1,2,3,4,5,6,7,8,9},ASC(X67)&amp;1234567890)),{1,2,3,4,5,6,7,8,9,10,11,12,13,14,15,16})*1)),LOOKUP(8^3^8,MID(ASC(X67),MIN(FIND({0,1,2,3,4,5,6,7,8,9},ASC(X67)&amp;1234567890)),{1,2,3,4,5,6,7,8,9,10,11,12,13,14,15,16})*1),1)*IF(ISNUMBER(LOOKUP(8^3^8,MID(ASC(Z67),MIN(FIND({0,1,2,3,4,5,6,7,8,9},ASC(Z67)&amp;1234567890)),{1,2,3,4,5,6,7,8,9,10,11,12,13,14,15,16})*1)),LOOKUP(8^3^8,MID(ASC(Z67),MIN(FIND({0,1,2,3,4,5,6,7,8,9},ASC(Z67)&amp;1234567890)),{1,2,3,4,5,6,7,8,9,10,11,12,13,14,15,16})*1),1),"")</f>
        <v/>
      </c>
    </row>
    <row r="68" spans="1:28" ht="21.75" customHeight="1">
      <c r="A68" s="95"/>
      <c r="B68" s="96"/>
      <c r="C68" s="97"/>
      <c r="D68" s="97"/>
      <c r="E68" s="98"/>
      <c r="F68" s="101"/>
      <c r="G68" s="100"/>
      <c r="H68" s="101"/>
      <c r="I68" s="100"/>
      <c r="J68" s="101"/>
      <c r="K68" s="100"/>
      <c r="L68" s="101"/>
      <c r="M68" s="100"/>
      <c r="N68" s="102"/>
      <c r="O68" s="13"/>
      <c r="P68" s="4"/>
      <c r="Q68" s="68" t="str">
        <f t="shared" si="10"/>
        <v/>
      </c>
      <c r="R68" s="68" t="str">
        <f t="shared" si="11"/>
        <v/>
      </c>
      <c r="S68" s="41"/>
      <c r="T68" s="65"/>
      <c r="U68" s="63" t="str">
        <f t="shared" si="12"/>
        <v/>
      </c>
      <c r="V68" s="72"/>
      <c r="W68" s="63" t="str">
        <f t="shared" si="13"/>
        <v/>
      </c>
      <c r="X68" s="72"/>
      <c r="Y68" s="63" t="str">
        <f t="shared" si="14"/>
        <v/>
      </c>
      <c r="Z68" s="72"/>
      <c r="AA68" s="63" t="str">
        <f t="shared" si="15"/>
        <v/>
      </c>
      <c r="AB68" s="64" t="str">
        <f>IF(ISNUMBER(T68),T68*IF(ISNUMBER(LOOKUP(8^3^8,MID(ASC(V68),MIN(FIND({0,1,2,3,4,5,6,7,8,9},ASC(V68)&amp;1234567890)),{1,2,3,4,5,6,7,8,9,10,11,12,13,14,15,16})*1)),LOOKUP(8^3^8,MID(ASC(V68),MIN(FIND({0,1,2,3,4,5,6,7,8,9},ASC(V68)&amp;1234567890)),{1,2,3,4,5,6,7,8,9,10,11,12,13,14,15,16})*1),1)*IF(ISNUMBER(LOOKUP(8^3^8,MID(ASC(X68),MIN(FIND({0,1,2,3,4,5,6,7,8,9},ASC(X68)&amp;1234567890)),{1,2,3,4,5,6,7,8,9,10,11,12,13,14,15,16})*1)),LOOKUP(8^3^8,MID(ASC(X68),MIN(FIND({0,1,2,3,4,5,6,7,8,9},ASC(X68)&amp;1234567890)),{1,2,3,4,5,6,7,8,9,10,11,12,13,14,15,16})*1),1)*IF(ISNUMBER(LOOKUP(8^3^8,MID(ASC(Z68),MIN(FIND({0,1,2,3,4,5,6,7,8,9},ASC(Z68)&amp;1234567890)),{1,2,3,4,5,6,7,8,9,10,11,12,13,14,15,16})*1)),LOOKUP(8^3^8,MID(ASC(Z68),MIN(FIND({0,1,2,3,4,5,6,7,8,9},ASC(Z68)&amp;1234567890)),{1,2,3,4,5,6,7,8,9,10,11,12,13,14,15,16})*1),1),"")</f>
        <v/>
      </c>
    </row>
    <row r="69" spans="1:28" ht="21.75" customHeight="1">
      <c r="A69" s="95"/>
      <c r="B69" s="96"/>
      <c r="C69" s="97"/>
      <c r="D69" s="97"/>
      <c r="E69" s="98"/>
      <c r="F69" s="101"/>
      <c r="G69" s="100"/>
      <c r="H69" s="101"/>
      <c r="I69" s="100"/>
      <c r="J69" s="101"/>
      <c r="K69" s="100"/>
      <c r="L69" s="101"/>
      <c r="M69" s="100"/>
      <c r="N69" s="102"/>
      <c r="O69" s="13"/>
      <c r="P69" s="4"/>
      <c r="Q69" s="68" t="str">
        <f t="shared" si="10"/>
        <v/>
      </c>
      <c r="R69" s="68" t="str">
        <f t="shared" si="11"/>
        <v/>
      </c>
      <c r="S69" s="41"/>
      <c r="T69" s="65"/>
      <c r="U69" s="63" t="str">
        <f t="shared" si="12"/>
        <v/>
      </c>
      <c r="V69" s="72"/>
      <c r="W69" s="63" t="str">
        <f t="shared" si="13"/>
        <v/>
      </c>
      <c r="X69" s="72"/>
      <c r="Y69" s="63" t="str">
        <f t="shared" si="14"/>
        <v/>
      </c>
      <c r="Z69" s="72"/>
      <c r="AA69" s="63" t="str">
        <f t="shared" si="15"/>
        <v/>
      </c>
      <c r="AB69" s="64" t="str">
        <f>IF(ISNUMBER(T69),T69*IF(ISNUMBER(LOOKUP(8^3^8,MID(ASC(V69),MIN(FIND({0,1,2,3,4,5,6,7,8,9},ASC(V69)&amp;1234567890)),{1,2,3,4,5,6,7,8,9,10,11,12,13,14,15,16})*1)),LOOKUP(8^3^8,MID(ASC(V69),MIN(FIND({0,1,2,3,4,5,6,7,8,9},ASC(V69)&amp;1234567890)),{1,2,3,4,5,6,7,8,9,10,11,12,13,14,15,16})*1),1)*IF(ISNUMBER(LOOKUP(8^3^8,MID(ASC(X69),MIN(FIND({0,1,2,3,4,5,6,7,8,9},ASC(X69)&amp;1234567890)),{1,2,3,4,5,6,7,8,9,10,11,12,13,14,15,16})*1)),LOOKUP(8^3^8,MID(ASC(X69),MIN(FIND({0,1,2,3,4,5,6,7,8,9},ASC(X69)&amp;1234567890)),{1,2,3,4,5,6,7,8,9,10,11,12,13,14,15,16})*1),1)*IF(ISNUMBER(LOOKUP(8^3^8,MID(ASC(Z69),MIN(FIND({0,1,2,3,4,5,6,7,8,9},ASC(Z69)&amp;1234567890)),{1,2,3,4,5,6,7,8,9,10,11,12,13,14,15,16})*1)),LOOKUP(8^3^8,MID(ASC(Z69),MIN(FIND({0,1,2,3,4,5,6,7,8,9},ASC(Z69)&amp;1234567890)),{1,2,3,4,5,6,7,8,9,10,11,12,13,14,15,16})*1),1),"")</f>
        <v/>
      </c>
    </row>
    <row r="70" spans="1:28" ht="21.75" customHeight="1">
      <c r="A70" s="95"/>
      <c r="B70" s="96"/>
      <c r="C70" s="97"/>
      <c r="D70" s="97"/>
      <c r="E70" s="98"/>
      <c r="F70" s="101"/>
      <c r="G70" s="100"/>
      <c r="H70" s="101"/>
      <c r="I70" s="100"/>
      <c r="J70" s="101"/>
      <c r="K70" s="100"/>
      <c r="L70" s="101"/>
      <c r="M70" s="100"/>
      <c r="N70" s="102"/>
      <c r="O70" s="13"/>
      <c r="P70" s="4"/>
      <c r="Q70" s="68" t="str">
        <f t="shared" si="10"/>
        <v/>
      </c>
      <c r="R70" s="68" t="str">
        <f t="shared" si="11"/>
        <v/>
      </c>
      <c r="S70" s="41"/>
      <c r="T70" s="65"/>
      <c r="U70" s="63" t="str">
        <f t="shared" si="12"/>
        <v/>
      </c>
      <c r="V70" s="72"/>
      <c r="W70" s="63" t="str">
        <f t="shared" si="13"/>
        <v/>
      </c>
      <c r="X70" s="72"/>
      <c r="Y70" s="63" t="str">
        <f t="shared" si="14"/>
        <v/>
      </c>
      <c r="Z70" s="72"/>
      <c r="AA70" s="63" t="str">
        <f t="shared" si="15"/>
        <v/>
      </c>
      <c r="AB70" s="64" t="str">
        <f>IF(ISNUMBER(T70),T70*IF(ISNUMBER(LOOKUP(8^3^8,MID(ASC(V70),MIN(FIND({0,1,2,3,4,5,6,7,8,9},ASC(V70)&amp;1234567890)),{1,2,3,4,5,6,7,8,9,10,11,12,13,14,15,16})*1)),LOOKUP(8^3^8,MID(ASC(V70),MIN(FIND({0,1,2,3,4,5,6,7,8,9},ASC(V70)&amp;1234567890)),{1,2,3,4,5,6,7,8,9,10,11,12,13,14,15,16})*1),1)*IF(ISNUMBER(LOOKUP(8^3^8,MID(ASC(X70),MIN(FIND({0,1,2,3,4,5,6,7,8,9},ASC(X70)&amp;1234567890)),{1,2,3,4,5,6,7,8,9,10,11,12,13,14,15,16})*1)),LOOKUP(8^3^8,MID(ASC(X70),MIN(FIND({0,1,2,3,4,5,6,7,8,9},ASC(X70)&amp;1234567890)),{1,2,3,4,5,6,7,8,9,10,11,12,13,14,15,16})*1),1)*IF(ISNUMBER(LOOKUP(8^3^8,MID(ASC(Z70),MIN(FIND({0,1,2,3,4,5,6,7,8,9},ASC(Z70)&amp;1234567890)),{1,2,3,4,5,6,7,8,9,10,11,12,13,14,15,16})*1)),LOOKUP(8^3^8,MID(ASC(Z70),MIN(FIND({0,1,2,3,4,5,6,7,8,9},ASC(Z70)&amp;1234567890)),{1,2,3,4,5,6,7,8,9,10,11,12,13,14,15,16})*1),1),"")</f>
        <v/>
      </c>
    </row>
    <row r="71" spans="1:28" ht="21.75" customHeight="1">
      <c r="A71" s="95"/>
      <c r="B71" s="96"/>
      <c r="C71" s="97"/>
      <c r="D71" s="97"/>
      <c r="E71" s="98"/>
      <c r="F71" s="101"/>
      <c r="G71" s="100"/>
      <c r="H71" s="101"/>
      <c r="I71" s="100"/>
      <c r="J71" s="101"/>
      <c r="K71" s="100"/>
      <c r="L71" s="101"/>
      <c r="M71" s="100"/>
      <c r="N71" s="102"/>
      <c r="O71" s="13"/>
      <c r="P71" s="4"/>
      <c r="Q71" s="68" t="str">
        <f t="shared" si="10"/>
        <v/>
      </c>
      <c r="R71" s="68" t="str">
        <f t="shared" si="11"/>
        <v/>
      </c>
      <c r="S71" s="41"/>
      <c r="T71" s="65"/>
      <c r="U71" s="63" t="str">
        <f t="shared" si="12"/>
        <v/>
      </c>
      <c r="V71" s="72"/>
      <c r="W71" s="63" t="str">
        <f t="shared" si="13"/>
        <v/>
      </c>
      <c r="X71" s="72"/>
      <c r="Y71" s="63" t="str">
        <f t="shared" si="14"/>
        <v/>
      </c>
      <c r="Z71" s="72"/>
      <c r="AA71" s="63" t="str">
        <f t="shared" si="15"/>
        <v/>
      </c>
      <c r="AB71" s="64" t="str">
        <f>IF(ISNUMBER(T71),T71*IF(ISNUMBER(LOOKUP(8^3^8,MID(ASC(V71),MIN(FIND({0,1,2,3,4,5,6,7,8,9},ASC(V71)&amp;1234567890)),{1,2,3,4,5,6,7,8,9,10,11,12,13,14,15,16})*1)),LOOKUP(8^3^8,MID(ASC(V71),MIN(FIND({0,1,2,3,4,5,6,7,8,9},ASC(V71)&amp;1234567890)),{1,2,3,4,5,6,7,8,9,10,11,12,13,14,15,16})*1),1)*IF(ISNUMBER(LOOKUP(8^3^8,MID(ASC(X71),MIN(FIND({0,1,2,3,4,5,6,7,8,9},ASC(X71)&amp;1234567890)),{1,2,3,4,5,6,7,8,9,10,11,12,13,14,15,16})*1)),LOOKUP(8^3^8,MID(ASC(X71),MIN(FIND({0,1,2,3,4,5,6,7,8,9},ASC(X71)&amp;1234567890)),{1,2,3,4,5,6,7,8,9,10,11,12,13,14,15,16})*1),1)*IF(ISNUMBER(LOOKUP(8^3^8,MID(ASC(Z71),MIN(FIND({0,1,2,3,4,5,6,7,8,9},ASC(Z71)&amp;1234567890)),{1,2,3,4,5,6,7,8,9,10,11,12,13,14,15,16})*1)),LOOKUP(8^3^8,MID(ASC(Z71),MIN(FIND({0,1,2,3,4,5,6,7,8,9},ASC(Z71)&amp;1234567890)),{1,2,3,4,5,6,7,8,9,10,11,12,13,14,15,16})*1),1),"")</f>
        <v/>
      </c>
    </row>
    <row r="72" spans="1:28" ht="21.75" customHeight="1">
      <c r="A72" s="95"/>
      <c r="B72" s="96"/>
      <c r="C72" s="97"/>
      <c r="D72" s="97"/>
      <c r="E72" s="98"/>
      <c r="F72" s="101"/>
      <c r="G72" s="100"/>
      <c r="H72" s="101"/>
      <c r="I72" s="100"/>
      <c r="J72" s="101"/>
      <c r="K72" s="100"/>
      <c r="L72" s="101"/>
      <c r="M72" s="100"/>
      <c r="N72" s="102"/>
      <c r="O72" s="13"/>
      <c r="P72" s="4"/>
      <c r="Q72" s="68" t="str">
        <f t="shared" si="10"/>
        <v/>
      </c>
      <c r="R72" s="68" t="str">
        <f t="shared" si="11"/>
        <v/>
      </c>
      <c r="S72" s="41"/>
      <c r="T72" s="65"/>
      <c r="U72" s="63" t="str">
        <f t="shared" si="12"/>
        <v/>
      </c>
      <c r="V72" s="72"/>
      <c r="W72" s="63" t="str">
        <f t="shared" si="13"/>
        <v/>
      </c>
      <c r="X72" s="72"/>
      <c r="Y72" s="63" t="str">
        <f t="shared" si="14"/>
        <v/>
      </c>
      <c r="Z72" s="72"/>
      <c r="AA72" s="63" t="str">
        <f t="shared" si="15"/>
        <v/>
      </c>
      <c r="AB72" s="64" t="str">
        <f>IF(ISNUMBER(T72),T72*IF(ISNUMBER(LOOKUP(8^3^8,MID(ASC(V72),MIN(FIND({0,1,2,3,4,5,6,7,8,9},ASC(V72)&amp;1234567890)),{1,2,3,4,5,6,7,8,9,10,11,12,13,14,15,16})*1)),LOOKUP(8^3^8,MID(ASC(V72),MIN(FIND({0,1,2,3,4,5,6,7,8,9},ASC(V72)&amp;1234567890)),{1,2,3,4,5,6,7,8,9,10,11,12,13,14,15,16})*1),1)*IF(ISNUMBER(LOOKUP(8^3^8,MID(ASC(X72),MIN(FIND({0,1,2,3,4,5,6,7,8,9},ASC(X72)&amp;1234567890)),{1,2,3,4,5,6,7,8,9,10,11,12,13,14,15,16})*1)),LOOKUP(8^3^8,MID(ASC(X72),MIN(FIND({0,1,2,3,4,5,6,7,8,9},ASC(X72)&amp;1234567890)),{1,2,3,4,5,6,7,8,9,10,11,12,13,14,15,16})*1),1)*IF(ISNUMBER(LOOKUP(8^3^8,MID(ASC(Z72),MIN(FIND({0,1,2,3,4,5,6,7,8,9},ASC(Z72)&amp;1234567890)),{1,2,3,4,5,6,7,8,9,10,11,12,13,14,15,16})*1)),LOOKUP(8^3^8,MID(ASC(Z72),MIN(FIND({0,1,2,3,4,5,6,7,8,9},ASC(Z72)&amp;1234567890)),{1,2,3,4,5,6,7,8,9,10,11,12,13,14,15,16})*1),1),"")</f>
        <v/>
      </c>
    </row>
    <row r="73" spans="1:28" ht="21.75" customHeight="1">
      <c r="A73" s="95"/>
      <c r="B73" s="96"/>
      <c r="C73" s="97"/>
      <c r="D73" s="97"/>
      <c r="E73" s="98"/>
      <c r="F73" s="101"/>
      <c r="G73" s="100"/>
      <c r="H73" s="101"/>
      <c r="I73" s="100"/>
      <c r="J73" s="101"/>
      <c r="K73" s="100"/>
      <c r="L73" s="101"/>
      <c r="M73" s="100"/>
      <c r="N73" s="102"/>
      <c r="O73" s="13"/>
      <c r="P73" s="4"/>
      <c r="Q73" s="68" t="str">
        <f t="shared" si="10"/>
        <v/>
      </c>
      <c r="R73" s="68" t="str">
        <f t="shared" si="11"/>
        <v/>
      </c>
      <c r="S73" s="41"/>
      <c r="T73" s="65"/>
      <c r="U73" s="63" t="str">
        <f t="shared" si="12"/>
        <v/>
      </c>
      <c r="V73" s="72"/>
      <c r="W73" s="63" t="str">
        <f t="shared" si="13"/>
        <v/>
      </c>
      <c r="X73" s="72"/>
      <c r="Y73" s="63" t="str">
        <f t="shared" si="14"/>
        <v/>
      </c>
      <c r="Z73" s="72"/>
      <c r="AA73" s="63" t="str">
        <f t="shared" si="15"/>
        <v/>
      </c>
      <c r="AB73" s="64" t="str">
        <f>IF(ISNUMBER(T73),T73*IF(ISNUMBER(LOOKUP(8^3^8,MID(ASC(V73),MIN(FIND({0,1,2,3,4,5,6,7,8,9},ASC(V73)&amp;1234567890)),{1,2,3,4,5,6,7,8,9,10,11,12,13,14,15,16})*1)),LOOKUP(8^3^8,MID(ASC(V73),MIN(FIND({0,1,2,3,4,5,6,7,8,9},ASC(V73)&amp;1234567890)),{1,2,3,4,5,6,7,8,9,10,11,12,13,14,15,16})*1),1)*IF(ISNUMBER(LOOKUP(8^3^8,MID(ASC(X73),MIN(FIND({0,1,2,3,4,5,6,7,8,9},ASC(X73)&amp;1234567890)),{1,2,3,4,5,6,7,8,9,10,11,12,13,14,15,16})*1)),LOOKUP(8^3^8,MID(ASC(X73),MIN(FIND({0,1,2,3,4,5,6,7,8,9},ASC(X73)&amp;1234567890)),{1,2,3,4,5,6,7,8,9,10,11,12,13,14,15,16})*1),1)*IF(ISNUMBER(LOOKUP(8^3^8,MID(ASC(Z73),MIN(FIND({0,1,2,3,4,5,6,7,8,9},ASC(Z73)&amp;1234567890)),{1,2,3,4,5,6,7,8,9,10,11,12,13,14,15,16})*1)),LOOKUP(8^3^8,MID(ASC(Z73),MIN(FIND({0,1,2,3,4,5,6,7,8,9},ASC(Z73)&amp;1234567890)),{1,2,3,4,5,6,7,8,9,10,11,12,13,14,15,16})*1),1),"")</f>
        <v/>
      </c>
    </row>
    <row r="74" spans="1:28" ht="21.75" customHeight="1">
      <c r="A74" s="95"/>
      <c r="B74" s="96"/>
      <c r="C74" s="97"/>
      <c r="D74" s="97"/>
      <c r="E74" s="98"/>
      <c r="F74" s="101"/>
      <c r="G74" s="100"/>
      <c r="H74" s="101"/>
      <c r="I74" s="100"/>
      <c r="J74" s="101"/>
      <c r="K74" s="100"/>
      <c r="L74" s="101"/>
      <c r="M74" s="100"/>
      <c r="N74" s="102"/>
      <c r="O74" s="13"/>
      <c r="P74" s="4"/>
      <c r="Q74" s="68" t="str">
        <f t="shared" si="10"/>
        <v/>
      </c>
      <c r="R74" s="68" t="str">
        <f t="shared" si="11"/>
        <v/>
      </c>
      <c r="S74" s="41"/>
      <c r="T74" s="65"/>
      <c r="U74" s="63" t="str">
        <f t="shared" si="12"/>
        <v/>
      </c>
      <c r="V74" s="72"/>
      <c r="W74" s="63" t="str">
        <f t="shared" si="13"/>
        <v/>
      </c>
      <c r="X74" s="72"/>
      <c r="Y74" s="63" t="str">
        <f t="shared" si="14"/>
        <v/>
      </c>
      <c r="Z74" s="72"/>
      <c r="AA74" s="63" t="str">
        <f t="shared" si="15"/>
        <v/>
      </c>
      <c r="AB74" s="64" t="str">
        <f>IF(ISNUMBER(T74),T74*IF(ISNUMBER(LOOKUP(8^3^8,MID(ASC(V74),MIN(FIND({0,1,2,3,4,5,6,7,8,9},ASC(V74)&amp;1234567890)),{1,2,3,4,5,6,7,8,9,10,11,12,13,14,15,16})*1)),LOOKUP(8^3^8,MID(ASC(V74),MIN(FIND({0,1,2,3,4,5,6,7,8,9},ASC(V74)&amp;1234567890)),{1,2,3,4,5,6,7,8,9,10,11,12,13,14,15,16})*1),1)*IF(ISNUMBER(LOOKUP(8^3^8,MID(ASC(X74),MIN(FIND({0,1,2,3,4,5,6,7,8,9},ASC(X74)&amp;1234567890)),{1,2,3,4,5,6,7,8,9,10,11,12,13,14,15,16})*1)),LOOKUP(8^3^8,MID(ASC(X74),MIN(FIND({0,1,2,3,4,5,6,7,8,9},ASC(X74)&amp;1234567890)),{1,2,3,4,5,6,7,8,9,10,11,12,13,14,15,16})*1),1)*IF(ISNUMBER(LOOKUP(8^3^8,MID(ASC(Z74),MIN(FIND({0,1,2,3,4,5,6,7,8,9},ASC(Z74)&amp;1234567890)),{1,2,3,4,5,6,7,8,9,10,11,12,13,14,15,16})*1)),LOOKUP(8^3^8,MID(ASC(Z74),MIN(FIND({0,1,2,3,4,5,6,7,8,9},ASC(Z74)&amp;1234567890)),{1,2,3,4,5,6,7,8,9,10,11,12,13,14,15,16})*1),1),"")</f>
        <v/>
      </c>
    </row>
    <row r="75" spans="1:28" ht="21.75" customHeight="1">
      <c r="A75" s="95"/>
      <c r="B75" s="96"/>
      <c r="C75" s="97"/>
      <c r="D75" s="97"/>
      <c r="E75" s="98"/>
      <c r="F75" s="101"/>
      <c r="G75" s="100"/>
      <c r="H75" s="101"/>
      <c r="I75" s="100"/>
      <c r="J75" s="101"/>
      <c r="K75" s="100"/>
      <c r="L75" s="101"/>
      <c r="M75" s="100"/>
      <c r="N75" s="102"/>
      <c r="O75" s="13"/>
      <c r="P75" s="4"/>
      <c r="Q75" s="68" t="str">
        <f t="shared" si="10"/>
        <v/>
      </c>
      <c r="R75" s="68" t="str">
        <f t="shared" si="11"/>
        <v/>
      </c>
      <c r="S75" s="41"/>
      <c r="T75" s="65"/>
      <c r="U75" s="63" t="str">
        <f t="shared" si="12"/>
        <v/>
      </c>
      <c r="V75" s="72"/>
      <c r="W75" s="63" t="str">
        <f t="shared" si="13"/>
        <v/>
      </c>
      <c r="X75" s="72"/>
      <c r="Y75" s="63" t="str">
        <f t="shared" si="14"/>
        <v/>
      </c>
      <c r="Z75" s="72"/>
      <c r="AA75" s="63" t="str">
        <f t="shared" si="15"/>
        <v/>
      </c>
      <c r="AB75" s="64" t="str">
        <f>IF(ISNUMBER(T75),T75*IF(ISNUMBER(LOOKUP(8^3^8,MID(ASC(V75),MIN(FIND({0,1,2,3,4,5,6,7,8,9},ASC(V75)&amp;1234567890)),{1,2,3,4,5,6,7,8,9,10,11,12,13,14,15,16})*1)),LOOKUP(8^3^8,MID(ASC(V75),MIN(FIND({0,1,2,3,4,5,6,7,8,9},ASC(V75)&amp;1234567890)),{1,2,3,4,5,6,7,8,9,10,11,12,13,14,15,16})*1),1)*IF(ISNUMBER(LOOKUP(8^3^8,MID(ASC(X75),MIN(FIND({0,1,2,3,4,5,6,7,8,9},ASC(X75)&amp;1234567890)),{1,2,3,4,5,6,7,8,9,10,11,12,13,14,15,16})*1)),LOOKUP(8^3^8,MID(ASC(X75),MIN(FIND({0,1,2,3,4,5,6,7,8,9},ASC(X75)&amp;1234567890)),{1,2,3,4,5,6,7,8,9,10,11,12,13,14,15,16})*1),1)*IF(ISNUMBER(LOOKUP(8^3^8,MID(ASC(Z75),MIN(FIND({0,1,2,3,4,5,6,7,8,9},ASC(Z75)&amp;1234567890)),{1,2,3,4,5,6,7,8,9,10,11,12,13,14,15,16})*1)),LOOKUP(8^3^8,MID(ASC(Z75),MIN(FIND({0,1,2,3,4,5,6,7,8,9},ASC(Z75)&amp;1234567890)),{1,2,3,4,5,6,7,8,9,10,11,12,13,14,15,16})*1),1),"")</f>
        <v/>
      </c>
    </row>
    <row r="76" spans="1:28" ht="21.75" customHeight="1">
      <c r="A76" s="95"/>
      <c r="B76" s="96"/>
      <c r="C76" s="97"/>
      <c r="D76" s="97"/>
      <c r="E76" s="98"/>
      <c r="F76" s="101"/>
      <c r="G76" s="100"/>
      <c r="H76" s="101"/>
      <c r="I76" s="100"/>
      <c r="J76" s="101"/>
      <c r="K76" s="100"/>
      <c r="L76" s="101"/>
      <c r="M76" s="100"/>
      <c r="N76" s="102"/>
      <c r="O76" s="13"/>
      <c r="P76" s="4"/>
      <c r="Q76" s="68" t="str">
        <f t="shared" si="10"/>
        <v/>
      </c>
      <c r="R76" s="68" t="str">
        <f t="shared" si="11"/>
        <v/>
      </c>
      <c r="S76" s="41"/>
      <c r="T76" s="65"/>
      <c r="U76" s="63" t="str">
        <f t="shared" si="12"/>
        <v/>
      </c>
      <c r="V76" s="72"/>
      <c r="W76" s="63" t="str">
        <f t="shared" si="13"/>
        <v/>
      </c>
      <c r="X76" s="72"/>
      <c r="Y76" s="63" t="str">
        <f t="shared" si="14"/>
        <v/>
      </c>
      <c r="Z76" s="72"/>
      <c r="AA76" s="63" t="str">
        <f t="shared" si="15"/>
        <v/>
      </c>
      <c r="AB76" s="64" t="str">
        <f>IF(ISNUMBER(T76),T76*IF(ISNUMBER(LOOKUP(8^3^8,MID(ASC(V76),MIN(FIND({0,1,2,3,4,5,6,7,8,9},ASC(V76)&amp;1234567890)),{1,2,3,4,5,6,7,8,9,10,11,12,13,14,15,16})*1)),LOOKUP(8^3^8,MID(ASC(V76),MIN(FIND({0,1,2,3,4,5,6,7,8,9},ASC(V76)&amp;1234567890)),{1,2,3,4,5,6,7,8,9,10,11,12,13,14,15,16})*1),1)*IF(ISNUMBER(LOOKUP(8^3^8,MID(ASC(X76),MIN(FIND({0,1,2,3,4,5,6,7,8,9},ASC(X76)&amp;1234567890)),{1,2,3,4,5,6,7,8,9,10,11,12,13,14,15,16})*1)),LOOKUP(8^3^8,MID(ASC(X76),MIN(FIND({0,1,2,3,4,5,6,7,8,9},ASC(X76)&amp;1234567890)),{1,2,3,4,5,6,7,8,9,10,11,12,13,14,15,16})*1),1)*IF(ISNUMBER(LOOKUP(8^3^8,MID(ASC(Z76),MIN(FIND({0,1,2,3,4,5,6,7,8,9},ASC(Z76)&amp;1234567890)),{1,2,3,4,5,6,7,8,9,10,11,12,13,14,15,16})*1)),LOOKUP(8^3^8,MID(ASC(Z76),MIN(FIND({0,1,2,3,4,5,6,7,8,9},ASC(Z76)&amp;1234567890)),{1,2,3,4,5,6,7,8,9,10,11,12,13,14,15,16})*1),1),"")</f>
        <v/>
      </c>
    </row>
    <row r="77" spans="1:28" ht="21.75" customHeight="1">
      <c r="A77" s="95"/>
      <c r="B77" s="96"/>
      <c r="C77" s="97"/>
      <c r="D77" s="97"/>
      <c r="E77" s="98"/>
      <c r="F77" s="101"/>
      <c r="G77" s="100"/>
      <c r="H77" s="101"/>
      <c r="I77" s="100"/>
      <c r="J77" s="101"/>
      <c r="K77" s="100"/>
      <c r="L77" s="101"/>
      <c r="M77" s="100"/>
      <c r="N77" s="102"/>
      <c r="O77" s="13"/>
      <c r="P77" s="4"/>
      <c r="Q77" s="68" t="str">
        <f t="shared" si="10"/>
        <v/>
      </c>
      <c r="R77" s="68" t="str">
        <f t="shared" si="11"/>
        <v/>
      </c>
      <c r="S77" s="41"/>
      <c r="T77" s="65"/>
      <c r="U77" s="63" t="str">
        <f t="shared" si="12"/>
        <v/>
      </c>
      <c r="V77" s="72"/>
      <c r="W77" s="63" t="str">
        <f t="shared" si="13"/>
        <v/>
      </c>
      <c r="X77" s="72"/>
      <c r="Y77" s="63" t="str">
        <f t="shared" si="14"/>
        <v/>
      </c>
      <c r="Z77" s="72"/>
      <c r="AA77" s="63" t="str">
        <f t="shared" si="15"/>
        <v/>
      </c>
      <c r="AB77" s="64" t="str">
        <f>IF(ISNUMBER(T77),T77*IF(ISNUMBER(LOOKUP(8^3^8,MID(ASC(V77),MIN(FIND({0,1,2,3,4,5,6,7,8,9},ASC(V77)&amp;1234567890)),{1,2,3,4,5,6,7,8,9,10,11,12,13,14,15,16})*1)),LOOKUP(8^3^8,MID(ASC(V77),MIN(FIND({0,1,2,3,4,5,6,7,8,9},ASC(V77)&amp;1234567890)),{1,2,3,4,5,6,7,8,9,10,11,12,13,14,15,16})*1),1)*IF(ISNUMBER(LOOKUP(8^3^8,MID(ASC(X77),MIN(FIND({0,1,2,3,4,5,6,7,8,9},ASC(X77)&amp;1234567890)),{1,2,3,4,5,6,7,8,9,10,11,12,13,14,15,16})*1)),LOOKUP(8^3^8,MID(ASC(X77),MIN(FIND({0,1,2,3,4,5,6,7,8,9},ASC(X77)&amp;1234567890)),{1,2,3,4,5,6,7,8,9,10,11,12,13,14,15,16})*1),1)*IF(ISNUMBER(LOOKUP(8^3^8,MID(ASC(Z77),MIN(FIND({0,1,2,3,4,5,6,7,8,9},ASC(Z77)&amp;1234567890)),{1,2,3,4,5,6,7,8,9,10,11,12,13,14,15,16})*1)),LOOKUP(8^3^8,MID(ASC(Z77),MIN(FIND({0,1,2,3,4,5,6,7,8,9},ASC(Z77)&amp;1234567890)),{1,2,3,4,5,6,7,8,9,10,11,12,13,14,15,16})*1),1),"")</f>
        <v/>
      </c>
    </row>
    <row r="78" spans="1:28" ht="21.75" customHeight="1">
      <c r="A78" s="95"/>
      <c r="B78" s="96"/>
      <c r="C78" s="97"/>
      <c r="D78" s="97"/>
      <c r="E78" s="98"/>
      <c r="F78" s="101"/>
      <c r="G78" s="100"/>
      <c r="H78" s="101"/>
      <c r="I78" s="100"/>
      <c r="J78" s="101"/>
      <c r="K78" s="100"/>
      <c r="L78" s="101"/>
      <c r="M78" s="100"/>
      <c r="N78" s="102"/>
      <c r="O78" s="13"/>
      <c r="P78" s="4"/>
      <c r="Q78" s="68" t="str">
        <f t="shared" si="10"/>
        <v/>
      </c>
      <c r="R78" s="68" t="str">
        <f t="shared" si="11"/>
        <v/>
      </c>
      <c r="S78" s="41"/>
      <c r="T78" s="65"/>
      <c r="U78" s="63" t="str">
        <f t="shared" si="12"/>
        <v/>
      </c>
      <c r="V78" s="72"/>
      <c r="W78" s="63" t="str">
        <f t="shared" si="13"/>
        <v/>
      </c>
      <c r="X78" s="72"/>
      <c r="Y78" s="63" t="str">
        <f t="shared" si="14"/>
        <v/>
      </c>
      <c r="Z78" s="72"/>
      <c r="AA78" s="63" t="str">
        <f t="shared" si="15"/>
        <v/>
      </c>
      <c r="AB78" s="64" t="str">
        <f>IF(ISNUMBER(T78),T78*IF(ISNUMBER(LOOKUP(8^3^8,MID(ASC(V78),MIN(FIND({0,1,2,3,4,5,6,7,8,9},ASC(V78)&amp;1234567890)),{1,2,3,4,5,6,7,8,9,10,11,12,13,14,15,16})*1)),LOOKUP(8^3^8,MID(ASC(V78),MIN(FIND({0,1,2,3,4,5,6,7,8,9},ASC(V78)&amp;1234567890)),{1,2,3,4,5,6,7,8,9,10,11,12,13,14,15,16})*1),1)*IF(ISNUMBER(LOOKUP(8^3^8,MID(ASC(X78),MIN(FIND({0,1,2,3,4,5,6,7,8,9},ASC(X78)&amp;1234567890)),{1,2,3,4,5,6,7,8,9,10,11,12,13,14,15,16})*1)),LOOKUP(8^3^8,MID(ASC(X78),MIN(FIND({0,1,2,3,4,5,6,7,8,9},ASC(X78)&amp;1234567890)),{1,2,3,4,5,6,7,8,9,10,11,12,13,14,15,16})*1),1)*IF(ISNUMBER(LOOKUP(8^3^8,MID(ASC(Z78),MIN(FIND({0,1,2,3,4,5,6,7,8,9},ASC(Z78)&amp;1234567890)),{1,2,3,4,5,6,7,8,9,10,11,12,13,14,15,16})*1)),LOOKUP(8^3^8,MID(ASC(Z78),MIN(FIND({0,1,2,3,4,5,6,7,8,9},ASC(Z78)&amp;1234567890)),{1,2,3,4,5,6,7,8,9,10,11,12,13,14,15,16})*1),1),"")</f>
        <v/>
      </c>
    </row>
    <row r="79" spans="1:28" ht="21.75" customHeight="1">
      <c r="A79" s="95"/>
      <c r="B79" s="96"/>
      <c r="C79" s="97"/>
      <c r="D79" s="97"/>
      <c r="E79" s="98"/>
      <c r="F79" s="101"/>
      <c r="G79" s="100"/>
      <c r="H79" s="101"/>
      <c r="I79" s="100"/>
      <c r="J79" s="101"/>
      <c r="K79" s="100"/>
      <c r="L79" s="101"/>
      <c r="M79" s="100"/>
      <c r="N79" s="102"/>
      <c r="O79" s="13"/>
      <c r="P79" s="4"/>
      <c r="Q79" s="68" t="str">
        <f t="shared" si="10"/>
        <v/>
      </c>
      <c r="R79" s="68" t="str">
        <f t="shared" si="11"/>
        <v/>
      </c>
      <c r="S79" s="41"/>
      <c r="T79" s="65"/>
      <c r="U79" s="63" t="str">
        <f t="shared" si="12"/>
        <v/>
      </c>
      <c r="V79" s="72"/>
      <c r="W79" s="63" t="str">
        <f t="shared" si="13"/>
        <v/>
      </c>
      <c r="X79" s="72"/>
      <c r="Y79" s="63" t="str">
        <f t="shared" si="14"/>
        <v/>
      </c>
      <c r="Z79" s="72"/>
      <c r="AA79" s="63" t="str">
        <f t="shared" si="15"/>
        <v/>
      </c>
      <c r="AB79" s="64" t="str">
        <f>IF(ISNUMBER(T79),T79*IF(ISNUMBER(LOOKUP(8^3^8,MID(ASC(V79),MIN(FIND({0,1,2,3,4,5,6,7,8,9},ASC(V79)&amp;1234567890)),{1,2,3,4,5,6,7,8,9,10,11,12,13,14,15,16})*1)),LOOKUP(8^3^8,MID(ASC(V79),MIN(FIND({0,1,2,3,4,5,6,7,8,9},ASC(V79)&amp;1234567890)),{1,2,3,4,5,6,7,8,9,10,11,12,13,14,15,16})*1),1)*IF(ISNUMBER(LOOKUP(8^3^8,MID(ASC(X79),MIN(FIND({0,1,2,3,4,5,6,7,8,9},ASC(X79)&amp;1234567890)),{1,2,3,4,5,6,7,8,9,10,11,12,13,14,15,16})*1)),LOOKUP(8^3^8,MID(ASC(X79),MIN(FIND({0,1,2,3,4,5,6,7,8,9},ASC(X79)&amp;1234567890)),{1,2,3,4,5,6,7,8,9,10,11,12,13,14,15,16})*1),1)*IF(ISNUMBER(LOOKUP(8^3^8,MID(ASC(Z79),MIN(FIND({0,1,2,3,4,5,6,7,8,9},ASC(Z79)&amp;1234567890)),{1,2,3,4,5,6,7,8,9,10,11,12,13,14,15,16})*1)),LOOKUP(8^3^8,MID(ASC(Z79),MIN(FIND({0,1,2,3,4,5,6,7,8,9},ASC(Z79)&amp;1234567890)),{1,2,3,4,5,6,7,8,9,10,11,12,13,14,15,16})*1),1),"")</f>
        <v/>
      </c>
    </row>
    <row r="80" spans="1:28" ht="21.75" customHeight="1" thickBot="1">
      <c r="A80" s="95"/>
      <c r="B80" s="96"/>
      <c r="C80" s="97"/>
      <c r="D80" s="97"/>
      <c r="E80" s="98"/>
      <c r="F80" s="101"/>
      <c r="G80" s="100"/>
      <c r="H80" s="101"/>
      <c r="I80" s="100"/>
      <c r="J80" s="101"/>
      <c r="K80" s="100"/>
      <c r="L80" s="101"/>
      <c r="M80" s="100"/>
      <c r="N80" s="102"/>
      <c r="O80" s="13"/>
      <c r="P80" s="4"/>
      <c r="Q80" s="68" t="str">
        <f t="shared" si="10"/>
        <v/>
      </c>
      <c r="R80" s="68" t="str">
        <f t="shared" si="11"/>
        <v/>
      </c>
      <c r="S80" s="41"/>
      <c r="T80" s="65"/>
      <c r="U80" s="63" t="str">
        <f t="shared" si="12"/>
        <v/>
      </c>
      <c r="V80" s="72"/>
      <c r="W80" s="63" t="str">
        <f t="shared" si="13"/>
        <v/>
      </c>
      <c r="X80" s="72"/>
      <c r="Y80" s="63" t="str">
        <f t="shared" si="14"/>
        <v/>
      </c>
      <c r="Z80" s="72"/>
      <c r="AA80" s="63" t="str">
        <f t="shared" si="15"/>
        <v/>
      </c>
      <c r="AB80" s="64" t="str">
        <f>IF(ISNUMBER(T80),T80*IF(ISNUMBER(LOOKUP(8^3^8,MID(ASC(V80),MIN(FIND({0,1,2,3,4,5,6,7,8,9},ASC(V80)&amp;1234567890)),{1,2,3,4,5,6,7,8,9,10,11,12,13,14,15,16})*1)),LOOKUP(8^3^8,MID(ASC(V80),MIN(FIND({0,1,2,3,4,5,6,7,8,9},ASC(V80)&amp;1234567890)),{1,2,3,4,5,6,7,8,9,10,11,12,13,14,15,16})*1),1)*IF(ISNUMBER(LOOKUP(8^3^8,MID(ASC(X80),MIN(FIND({0,1,2,3,4,5,6,7,8,9},ASC(X80)&amp;1234567890)),{1,2,3,4,5,6,7,8,9,10,11,12,13,14,15,16})*1)),LOOKUP(8^3^8,MID(ASC(X80),MIN(FIND({0,1,2,3,4,5,6,7,8,9},ASC(X80)&amp;1234567890)),{1,2,3,4,5,6,7,8,9,10,11,12,13,14,15,16})*1),1)*IF(ISNUMBER(LOOKUP(8^3^8,MID(ASC(Z80),MIN(FIND({0,1,2,3,4,5,6,7,8,9},ASC(Z80)&amp;1234567890)),{1,2,3,4,5,6,7,8,9,10,11,12,13,14,15,16})*1)),LOOKUP(8^3^8,MID(ASC(Z80),MIN(FIND({0,1,2,3,4,5,6,7,8,9},ASC(Z80)&amp;1234567890)),{1,2,3,4,5,6,7,8,9,10,11,12,13,14,15,16})*1),1),"")</f>
        <v/>
      </c>
    </row>
    <row r="81" spans="1:28" ht="21.75" customHeight="1" thickTop="1">
      <c r="A81" s="105" t="s">
        <v>74</v>
      </c>
      <c r="B81" s="106"/>
      <c r="C81" s="107">
        <f>SUM(C16:C80)</f>
        <v>0</v>
      </c>
      <c r="D81" s="107">
        <f>SUM(D16:D80)</f>
        <v>0</v>
      </c>
      <c r="E81" s="108">
        <f>SUM(E16:E80)</f>
        <v>0</v>
      </c>
      <c r="F81" s="128"/>
      <c r="G81" s="129"/>
      <c r="H81" s="128"/>
      <c r="I81" s="129"/>
      <c r="J81" s="128"/>
      <c r="K81" s="129"/>
      <c r="L81" s="128"/>
      <c r="M81" s="129"/>
      <c r="N81" s="110">
        <f>SUM(N16:N80)</f>
        <v>0</v>
      </c>
      <c r="O81" s="26" t="s">
        <v>74</v>
      </c>
      <c r="P81" s="34"/>
      <c r="Q81" s="36">
        <f>SUM(Q16:Q80)</f>
        <v>0</v>
      </c>
      <c r="R81" s="36">
        <f>SUM(R16:R80)</f>
        <v>0</v>
      </c>
      <c r="S81" s="37">
        <f>SUM(S16:S80)</f>
        <v>0</v>
      </c>
      <c r="T81" s="50"/>
      <c r="U81" s="51"/>
      <c r="V81" s="50"/>
      <c r="W81" s="51"/>
      <c r="X81" s="50"/>
      <c r="Y81" s="51"/>
      <c r="Z81" s="50"/>
      <c r="AA81" s="51"/>
      <c r="AB81" s="39">
        <f>SUM(AB16:AB80)</f>
        <v>0</v>
      </c>
    </row>
  </sheetData>
  <mergeCells count="40">
    <mergeCell ref="T14:AB14"/>
    <mergeCell ref="A14:A15"/>
    <mergeCell ref="B14:B15"/>
    <mergeCell ref="C14:C15"/>
    <mergeCell ref="D14:D15"/>
    <mergeCell ref="E14:E15"/>
    <mergeCell ref="F14:N14"/>
    <mergeCell ref="O14:O15"/>
    <mergeCell ref="P14:P15"/>
    <mergeCell ref="Q14:Q15"/>
    <mergeCell ref="R14:R15"/>
    <mergeCell ref="S14:S15"/>
    <mergeCell ref="A13:N13"/>
    <mergeCell ref="O13:AB13"/>
    <mergeCell ref="A8:C8"/>
    <mergeCell ref="D8:E8"/>
    <mergeCell ref="H8:J8"/>
    <mergeCell ref="M8:S8"/>
    <mergeCell ref="T8:V8"/>
    <mergeCell ref="A9:C9"/>
    <mergeCell ref="D9:E9"/>
    <mergeCell ref="M9:S9"/>
    <mergeCell ref="T9:V9"/>
    <mergeCell ref="A10:C10"/>
    <mergeCell ref="D10:E10"/>
    <mergeCell ref="M10:S10"/>
    <mergeCell ref="T10:V10"/>
    <mergeCell ref="Z12:AB12"/>
    <mergeCell ref="M7:V7"/>
    <mergeCell ref="B2:C2"/>
    <mergeCell ref="J2:P2"/>
    <mergeCell ref="S2:AB2"/>
    <mergeCell ref="B3:C3"/>
    <mergeCell ref="D2:F2"/>
    <mergeCell ref="A6:C6"/>
    <mergeCell ref="D6:E6"/>
    <mergeCell ref="A7:C7"/>
    <mergeCell ref="D7:E7"/>
    <mergeCell ref="H7:J7"/>
    <mergeCell ref="T3:AA3"/>
  </mergeCells>
  <phoneticPr fontId="2"/>
  <conditionalFormatting sqref="A1:AB81">
    <cfRule type="expression" dxfId="1" priority="1">
      <formula>$T$8&lt;&gt;""</formula>
    </cfRule>
  </conditionalFormatting>
  <dataValidations count="4">
    <dataValidation type="list" allowBlank="1" showInputMessage="1" showErrorMessage="1" sqref="P16" xr:uid="{00000000-0002-0000-0100-000001000000}">
      <formula1>$AH$3:$AH$13</formula1>
    </dataValidation>
    <dataValidation allowBlank="1" showInputMessage="1" showErrorMessage="1" prompt="自動で計算されます" sqref="D7:E10 H8:J8 Q81:S81 Q17:R80 AB18:AB81" xr:uid="{00000000-0002-0000-0100-000002000000}"/>
    <dataValidation allowBlank="1" showInputMessage="1" showErrorMessage="1" prompt="事業コードを選ぶと自動で反映されます" sqref="D2:F2 B3:C3" xr:uid="{00000000-0002-0000-0100-000004000000}"/>
    <dataValidation type="list" allowBlank="1" showInputMessage="1" showErrorMessage="1" sqref="P17:P80" xr:uid="{00000000-0002-0000-0100-000000000000}">
      <formula1>$B$3</formula1>
    </dataValidation>
  </dataValidations>
  <printOptions horizontalCentered="1"/>
  <pageMargins left="0.70866141732283472" right="0.70866141732283472" top="0.55118110236220474" bottom="0.55118110236220474" header="0.31496062992125984" footer="0.31496062992125984"/>
  <pageSetup paperSize="9" scale="89" fitToHeight="0" orientation="landscape" r:id="rId1"/>
  <headerFooter>
    <oddFooter>&amp;P / &amp;N ページ</oddFooter>
  </headerFooter>
  <rowBreaks count="2" manualBreakCount="2">
    <brk id="28" max="27" man="1"/>
    <brk id="53" max="27" man="1"/>
  </rowBreak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5000000}">
          <x14:formula1>
            <xm:f>補助率・費目・節!$G$2:$G$20</xm:f>
          </x14:formula1>
          <xm:sqref>O17:O80</xm:sqref>
        </x14:dataValidation>
        <x14:dataValidation type="list" allowBlank="1" showInputMessage="1" showErrorMessage="1" xr:uid="{00000000-0002-0000-0100-000006000000}">
          <x14:formula1>
            <xm:f>補助率・費目・節!$A$1:$A$13</xm:f>
          </x14:formula1>
          <xm:sqref>B2:C2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theme="3" tint="0.59999389629810485"/>
    <pageSetUpPr fitToPage="1"/>
  </sheetPr>
  <dimension ref="A1:AF164"/>
  <sheetViews>
    <sheetView view="pageBreakPreview" zoomScale="90" zoomScaleNormal="80" zoomScaleSheetLayoutView="90" workbookViewId="0">
      <selection activeCell="B2" sqref="B2:C2"/>
    </sheetView>
  </sheetViews>
  <sheetFormatPr defaultRowHeight="13"/>
  <cols>
    <col min="1" max="1" width="10" customWidth="1"/>
    <col min="2" max="2" width="4.08984375" customWidth="1"/>
    <col min="3" max="6" width="7.453125" customWidth="1"/>
    <col min="7" max="7" width="1.6328125" customWidth="1"/>
    <col min="8" max="8" width="5.453125" customWidth="1"/>
    <col min="9" max="9" width="1.6328125" customWidth="1"/>
    <col min="10" max="10" width="5.453125" customWidth="1"/>
    <col min="11" max="11" width="1.6328125" customWidth="1"/>
    <col min="12" max="12" width="5.453125" customWidth="1"/>
    <col min="13" max="13" width="1.6328125" customWidth="1"/>
    <col min="14" max="14" width="8.08984375" customWidth="1"/>
    <col min="15" max="15" width="10" customWidth="1"/>
    <col min="16" max="16" width="4.08984375" customWidth="1"/>
    <col min="17" max="20" width="7.453125" customWidth="1"/>
    <col min="21" max="21" width="1.6328125" customWidth="1"/>
    <col min="22" max="22" width="5.453125" customWidth="1"/>
    <col min="23" max="23" width="1.6328125" customWidth="1"/>
    <col min="24" max="24" width="5.453125" customWidth="1"/>
    <col min="25" max="25" width="1.6328125" customWidth="1"/>
    <col min="26" max="26" width="5.453125" customWidth="1"/>
    <col min="27" max="27" width="1.6328125" customWidth="1"/>
    <col min="28" max="28" width="8.08984375" customWidth="1"/>
    <col min="29" max="29" width="3" customWidth="1"/>
    <col min="30" max="30" width="9.36328125" customWidth="1"/>
    <col min="31" max="31" width="5" customWidth="1"/>
  </cols>
  <sheetData>
    <row r="1" spans="1:32" ht="21.75" customHeight="1">
      <c r="A1" s="1" t="s">
        <v>113</v>
      </c>
      <c r="B1" s="1"/>
      <c r="C1" s="1"/>
      <c r="D1" s="1"/>
      <c r="E1" s="1"/>
      <c r="F1" s="1"/>
      <c r="G1" s="1"/>
      <c r="H1" s="1"/>
      <c r="I1" s="1"/>
      <c r="J1" s="1"/>
      <c r="K1" s="1"/>
      <c r="L1" s="1"/>
      <c r="M1" s="1"/>
      <c r="N1" s="1"/>
      <c r="O1" s="1"/>
      <c r="P1" s="1"/>
      <c r="Q1" s="1"/>
      <c r="R1" s="1"/>
      <c r="S1" s="1"/>
      <c r="T1" s="1"/>
      <c r="U1" s="1"/>
      <c r="V1" s="1"/>
      <c r="W1" s="1"/>
      <c r="X1" s="1"/>
      <c r="Y1" s="1"/>
      <c r="Z1" s="1"/>
      <c r="AA1" s="1"/>
      <c r="AB1" s="27"/>
      <c r="AC1" s="27"/>
      <c r="AD1" s="27"/>
      <c r="AF1" s="71"/>
    </row>
    <row r="2" spans="1:32" ht="21.75" customHeight="1">
      <c r="A2" s="20" t="s">
        <v>17</v>
      </c>
      <c r="B2" s="169" t="s">
        <v>69</v>
      </c>
      <c r="C2" s="170"/>
      <c r="D2" s="175" t="str">
        <f>VLOOKUP(B2,補助率・費目・節!A:E,5,FALSE)</f>
        <v xml:space="preserve"> </v>
      </c>
      <c r="E2" s="176"/>
      <c r="F2" s="177"/>
      <c r="G2" s="21"/>
      <c r="H2" s="21"/>
      <c r="I2" s="21"/>
      <c r="J2" s="171" t="s">
        <v>4</v>
      </c>
      <c r="K2" s="171"/>
      <c r="L2" s="171"/>
      <c r="M2" s="171"/>
      <c r="N2" s="171"/>
      <c r="O2" s="171"/>
      <c r="P2" s="171"/>
      <c r="Q2" s="21"/>
      <c r="R2" s="75" t="s">
        <v>70</v>
      </c>
      <c r="S2" s="172"/>
      <c r="T2" s="172"/>
      <c r="U2" s="172"/>
      <c r="V2" s="172"/>
      <c r="W2" s="172"/>
      <c r="X2" s="172"/>
      <c r="Y2" s="172"/>
      <c r="Z2" s="172"/>
      <c r="AA2" s="172"/>
      <c r="AB2" s="172"/>
      <c r="AC2" s="120"/>
      <c r="AD2" s="120"/>
      <c r="AF2" s="115" t="s">
        <v>78</v>
      </c>
    </row>
    <row r="3" spans="1:32" ht="21.75" customHeight="1">
      <c r="A3" s="10" t="s">
        <v>25</v>
      </c>
      <c r="B3" s="173" t="str">
        <f>VLOOKUP(B2,補助率・費目・節!A:E,4,FALSE)</f>
        <v xml:space="preserve"> </v>
      </c>
      <c r="C3" s="174"/>
      <c r="D3" s="2"/>
      <c r="E3" s="2"/>
      <c r="F3" s="2"/>
      <c r="G3" s="2"/>
      <c r="H3" s="21"/>
      <c r="I3" s="2"/>
      <c r="J3" s="21"/>
      <c r="K3" s="2"/>
      <c r="L3" s="21"/>
      <c r="M3" s="21"/>
      <c r="N3" s="21"/>
      <c r="O3" s="21"/>
      <c r="P3" s="21"/>
      <c r="Q3" s="2"/>
      <c r="R3" s="75" t="s">
        <v>3</v>
      </c>
      <c r="S3" s="66" t="s">
        <v>114</v>
      </c>
      <c r="T3" s="186"/>
      <c r="U3" s="186"/>
      <c r="V3" s="186"/>
      <c r="W3" s="186"/>
      <c r="X3" s="186"/>
      <c r="Y3" s="186"/>
      <c r="Z3" s="186"/>
      <c r="AA3" s="186"/>
      <c r="AB3" s="67" t="s">
        <v>61</v>
      </c>
      <c r="AC3" s="121"/>
      <c r="AD3" s="121"/>
      <c r="AE3" s="69" t="s">
        <v>79</v>
      </c>
    </row>
    <row r="4" spans="1:32" ht="21.75" customHeight="1">
      <c r="A4" s="2"/>
      <c r="B4" s="2"/>
      <c r="C4" s="2"/>
      <c r="D4" s="2"/>
      <c r="E4" s="2"/>
      <c r="F4" s="2"/>
      <c r="G4" s="2"/>
      <c r="H4" s="21"/>
      <c r="I4" s="2"/>
      <c r="J4" s="21"/>
      <c r="K4" s="2"/>
      <c r="L4" s="21"/>
      <c r="M4" s="21"/>
      <c r="N4" s="21"/>
      <c r="O4" s="21"/>
      <c r="P4" s="21"/>
      <c r="Q4" s="2"/>
      <c r="R4" s="8"/>
      <c r="S4" s="9"/>
      <c r="T4" s="9"/>
      <c r="U4" s="9"/>
      <c r="V4" s="9"/>
      <c r="W4" s="9"/>
      <c r="X4" s="9"/>
      <c r="Y4" s="9"/>
      <c r="Z4" s="9"/>
      <c r="AA4" s="9"/>
      <c r="AB4" s="9"/>
      <c r="AC4" s="9"/>
      <c r="AD4" s="9"/>
      <c r="AE4" s="165"/>
    </row>
    <row r="5" spans="1:32" ht="21.75" customHeight="1">
      <c r="A5" s="21" t="s">
        <v>18</v>
      </c>
      <c r="B5" s="21"/>
      <c r="C5" s="21"/>
      <c r="D5" s="21"/>
      <c r="E5" s="22" t="s">
        <v>23</v>
      </c>
      <c r="F5" s="21"/>
      <c r="G5" s="21"/>
      <c r="H5" s="21"/>
      <c r="I5" s="21"/>
      <c r="J5" s="21"/>
      <c r="K5" s="21"/>
      <c r="L5" s="21"/>
      <c r="M5" s="21"/>
      <c r="N5" s="21"/>
      <c r="O5" s="21"/>
      <c r="P5" s="21"/>
      <c r="Q5" s="21"/>
      <c r="R5" s="21"/>
      <c r="S5" s="21"/>
      <c r="T5" s="21"/>
      <c r="U5" s="21"/>
      <c r="V5" s="21"/>
      <c r="W5" s="21"/>
      <c r="X5" s="21"/>
      <c r="Y5" s="21"/>
      <c r="Z5" s="21"/>
      <c r="AA5" s="21"/>
      <c r="AB5" s="21"/>
      <c r="AC5" s="21"/>
      <c r="AD5" s="21"/>
      <c r="AE5" s="164" t="s">
        <v>64</v>
      </c>
    </row>
    <row r="6" spans="1:32" ht="21.75" customHeight="1">
      <c r="A6" s="178" t="s">
        <v>19</v>
      </c>
      <c r="B6" s="178"/>
      <c r="C6" s="178"/>
      <c r="D6" s="179" t="s">
        <v>85</v>
      </c>
      <c r="E6" s="180"/>
      <c r="F6" s="21"/>
      <c r="G6" s="21"/>
      <c r="H6" s="21"/>
      <c r="I6" s="21"/>
      <c r="J6" s="21"/>
      <c r="K6" s="21"/>
      <c r="L6" s="21"/>
      <c r="M6" s="21"/>
      <c r="N6" s="21"/>
      <c r="O6" s="21"/>
      <c r="P6" s="21"/>
      <c r="Q6" s="21"/>
      <c r="R6" s="21"/>
      <c r="S6" s="21"/>
      <c r="T6" s="21"/>
      <c r="U6" s="21"/>
      <c r="V6" s="21"/>
      <c r="W6" s="21"/>
      <c r="X6" s="21"/>
      <c r="Y6" s="21"/>
      <c r="Z6" s="21"/>
      <c r="AA6" s="22"/>
      <c r="AB6" s="22"/>
      <c r="AC6" s="22"/>
      <c r="AD6" s="22"/>
    </row>
    <row r="7" spans="1:32" ht="21.75" customHeight="1" thickBot="1">
      <c r="A7" s="173" t="s">
        <v>20</v>
      </c>
      <c r="B7" s="181"/>
      <c r="C7" s="174"/>
      <c r="D7" s="182">
        <f>Q164</f>
        <v>0</v>
      </c>
      <c r="E7" s="183"/>
      <c r="F7" s="21"/>
      <c r="G7" s="23"/>
      <c r="H7" s="184" t="s">
        <v>34</v>
      </c>
      <c r="I7" s="185"/>
      <c r="J7" s="185"/>
      <c r="K7" s="23"/>
      <c r="L7" s="23"/>
      <c r="M7" s="166" t="s">
        <v>77</v>
      </c>
      <c r="N7" s="167"/>
      <c r="O7" s="167"/>
      <c r="P7" s="167"/>
      <c r="Q7" s="167"/>
      <c r="R7" s="167"/>
      <c r="S7" s="167"/>
      <c r="T7" s="167"/>
      <c r="U7" s="167"/>
      <c r="V7" s="168"/>
      <c r="W7" s="21"/>
      <c r="X7" s="21"/>
      <c r="Y7" s="21"/>
      <c r="Z7" s="21"/>
      <c r="AA7" s="22"/>
      <c r="AB7" s="22"/>
      <c r="AC7" s="22"/>
      <c r="AD7" s="22"/>
      <c r="AE7" s="69" t="s">
        <v>65</v>
      </c>
    </row>
    <row r="8" spans="1:32" ht="21.75" customHeight="1" thickTop="1" thickBot="1">
      <c r="A8" s="189" t="s">
        <v>21</v>
      </c>
      <c r="B8" s="189"/>
      <c r="C8" s="189"/>
      <c r="D8" s="190">
        <f>R164</f>
        <v>0</v>
      </c>
      <c r="E8" s="190"/>
      <c r="F8" s="21"/>
      <c r="G8" s="21"/>
      <c r="H8" s="191">
        <f>D8</f>
        <v>0</v>
      </c>
      <c r="I8" s="192"/>
      <c r="J8" s="193"/>
      <c r="K8" s="21"/>
      <c r="L8" s="21"/>
      <c r="M8" s="194"/>
      <c r="N8" s="195"/>
      <c r="O8" s="195"/>
      <c r="P8" s="195"/>
      <c r="Q8" s="195"/>
      <c r="R8" s="195"/>
      <c r="S8" s="195"/>
      <c r="T8" s="196"/>
      <c r="U8" s="197"/>
      <c r="V8" s="198"/>
      <c r="W8" s="21"/>
      <c r="X8" s="21"/>
      <c r="Y8" s="21"/>
      <c r="Z8" s="21"/>
      <c r="AA8" s="22"/>
      <c r="AB8" s="22"/>
      <c r="AC8" s="22"/>
      <c r="AD8" s="22"/>
    </row>
    <row r="9" spans="1:32" ht="21.75" customHeight="1" thickTop="1" thickBot="1">
      <c r="A9" s="199" t="s">
        <v>22</v>
      </c>
      <c r="B9" s="199"/>
      <c r="C9" s="199"/>
      <c r="D9" s="200">
        <f>S164</f>
        <v>0</v>
      </c>
      <c r="E9" s="200"/>
      <c r="F9" s="21"/>
      <c r="G9" s="21"/>
      <c r="H9" s="21"/>
      <c r="I9" s="21"/>
      <c r="J9" s="21"/>
      <c r="K9" s="21"/>
      <c r="L9" s="21"/>
      <c r="M9" s="194"/>
      <c r="N9" s="195"/>
      <c r="O9" s="195"/>
      <c r="P9" s="195"/>
      <c r="Q9" s="195"/>
      <c r="R9" s="195"/>
      <c r="S9" s="195"/>
      <c r="T9" s="196"/>
      <c r="U9" s="197"/>
      <c r="V9" s="198"/>
      <c r="W9" s="21"/>
      <c r="X9" s="21"/>
      <c r="Y9" s="21"/>
      <c r="Z9" s="21"/>
      <c r="AA9" s="22"/>
      <c r="AB9" s="22"/>
      <c r="AC9" s="22"/>
      <c r="AD9" s="22"/>
      <c r="AE9" s="69" t="s">
        <v>66</v>
      </c>
    </row>
    <row r="10" spans="1:32" ht="21.75" customHeight="1" thickTop="1">
      <c r="A10" s="199" t="s">
        <v>33</v>
      </c>
      <c r="B10" s="199"/>
      <c r="C10" s="199"/>
      <c r="D10" s="200">
        <f>AB164</f>
        <v>0</v>
      </c>
      <c r="E10" s="200"/>
      <c r="F10" s="21"/>
      <c r="G10" s="21"/>
      <c r="H10" s="21"/>
      <c r="I10" s="21"/>
      <c r="J10" s="21"/>
      <c r="K10" s="21"/>
      <c r="L10" s="21"/>
      <c r="M10" s="194"/>
      <c r="N10" s="195"/>
      <c r="O10" s="195"/>
      <c r="P10" s="195"/>
      <c r="Q10" s="195"/>
      <c r="R10" s="195"/>
      <c r="S10" s="195"/>
      <c r="T10" s="196"/>
      <c r="U10" s="197"/>
      <c r="V10" s="198"/>
      <c r="W10" s="21"/>
      <c r="X10" s="21"/>
      <c r="Y10" s="21"/>
      <c r="Z10" s="21"/>
      <c r="AA10" s="22"/>
      <c r="AB10" s="22"/>
      <c r="AC10" s="22"/>
      <c r="AD10" s="22"/>
    </row>
    <row r="11" spans="1:32" ht="21.75" customHeight="1">
      <c r="A11" s="2"/>
      <c r="B11" s="2"/>
      <c r="C11" s="2"/>
      <c r="D11" s="24"/>
      <c r="E11" s="24"/>
      <c r="F11" s="21"/>
      <c r="G11" s="21"/>
      <c r="H11" s="21"/>
      <c r="I11" s="21"/>
      <c r="J11" s="21"/>
      <c r="K11" s="21"/>
      <c r="L11" s="21"/>
      <c r="M11" s="21"/>
      <c r="N11" s="21"/>
      <c r="O11" s="21"/>
      <c r="P11" s="21"/>
      <c r="Q11" s="21"/>
      <c r="R11" s="21"/>
      <c r="S11" s="21"/>
      <c r="T11" s="21"/>
      <c r="U11" s="21"/>
      <c r="V11" s="21"/>
      <c r="W11" s="21"/>
      <c r="X11" s="21"/>
      <c r="Y11" s="21"/>
      <c r="Z11" s="21"/>
      <c r="AA11" s="22"/>
      <c r="AB11" s="22"/>
      <c r="AC11" s="22"/>
      <c r="AD11" s="22"/>
      <c r="AE11" s="69"/>
    </row>
    <row r="12" spans="1:32" ht="21.75" customHeight="1">
      <c r="A12" s="25" t="s">
        <v>24</v>
      </c>
      <c r="B12" s="25"/>
      <c r="C12" s="25"/>
      <c r="D12" s="25"/>
      <c r="E12" s="25"/>
      <c r="F12" s="25"/>
      <c r="G12" s="25"/>
      <c r="H12" s="25"/>
      <c r="I12" s="25"/>
      <c r="J12" s="25"/>
      <c r="K12" s="25"/>
      <c r="L12" s="25"/>
      <c r="M12" s="25"/>
      <c r="N12" s="25"/>
      <c r="O12" s="31"/>
      <c r="P12" s="31"/>
      <c r="Q12" s="31"/>
      <c r="R12" s="31"/>
      <c r="S12" s="31"/>
      <c r="T12" s="31"/>
      <c r="U12" s="25"/>
      <c r="V12" s="25"/>
      <c r="W12" s="25"/>
      <c r="X12" s="25"/>
      <c r="Y12" s="25"/>
      <c r="Z12" s="201" t="s">
        <v>0</v>
      </c>
      <c r="AA12" s="202"/>
      <c r="AB12" s="202"/>
      <c r="AE12" s="69" t="s">
        <v>67</v>
      </c>
    </row>
    <row r="13" spans="1:32" ht="21" customHeight="1">
      <c r="A13" s="187" t="s">
        <v>96</v>
      </c>
      <c r="B13" s="187"/>
      <c r="C13" s="187"/>
      <c r="D13" s="187"/>
      <c r="E13" s="187"/>
      <c r="F13" s="187"/>
      <c r="G13" s="187"/>
      <c r="H13" s="187"/>
      <c r="I13" s="187"/>
      <c r="J13" s="187"/>
      <c r="K13" s="187"/>
      <c r="L13" s="187"/>
      <c r="M13" s="187"/>
      <c r="N13" s="187"/>
      <c r="O13" s="188" t="s">
        <v>1</v>
      </c>
      <c r="P13" s="188"/>
      <c r="Q13" s="188"/>
      <c r="R13" s="188"/>
      <c r="S13" s="188"/>
      <c r="T13" s="188"/>
      <c r="U13" s="188"/>
      <c r="V13" s="188"/>
      <c r="W13" s="188"/>
      <c r="X13" s="188"/>
      <c r="Y13" s="188"/>
      <c r="Z13" s="188"/>
      <c r="AA13" s="188"/>
      <c r="AB13" s="188"/>
      <c r="AC13" s="122"/>
      <c r="AD13" s="122"/>
    </row>
    <row r="14" spans="1:32" ht="15.75" customHeight="1">
      <c r="A14" s="206" t="s">
        <v>2</v>
      </c>
      <c r="B14" s="208" t="s">
        <v>35</v>
      </c>
      <c r="C14" s="210" t="s">
        <v>5</v>
      </c>
      <c r="D14" s="210" t="s">
        <v>26</v>
      </c>
      <c r="E14" s="210" t="s">
        <v>28</v>
      </c>
      <c r="F14" s="212" t="s">
        <v>27</v>
      </c>
      <c r="G14" s="213"/>
      <c r="H14" s="213"/>
      <c r="I14" s="213"/>
      <c r="J14" s="213"/>
      <c r="K14" s="213"/>
      <c r="L14" s="213"/>
      <c r="M14" s="213"/>
      <c r="N14" s="214"/>
      <c r="O14" s="215" t="s">
        <v>2</v>
      </c>
      <c r="P14" s="217" t="s">
        <v>35</v>
      </c>
      <c r="Q14" s="219" t="s">
        <v>5</v>
      </c>
      <c r="R14" s="219" t="s">
        <v>26</v>
      </c>
      <c r="S14" s="219" t="s">
        <v>28</v>
      </c>
      <c r="T14" s="203" t="s">
        <v>27</v>
      </c>
      <c r="U14" s="204"/>
      <c r="V14" s="204"/>
      <c r="W14" s="204"/>
      <c r="X14" s="204"/>
      <c r="Y14" s="204"/>
      <c r="Z14" s="204"/>
      <c r="AA14" s="204"/>
      <c r="AB14" s="205"/>
      <c r="AC14" s="123"/>
      <c r="AD14" s="123"/>
      <c r="AE14" s="69"/>
    </row>
    <row r="15" spans="1:32" ht="21" customHeight="1">
      <c r="A15" s="207"/>
      <c r="B15" s="209"/>
      <c r="C15" s="211"/>
      <c r="D15" s="211"/>
      <c r="E15" s="211"/>
      <c r="F15" s="111" t="s">
        <v>62</v>
      </c>
      <c r="G15" s="112" t="s">
        <v>36</v>
      </c>
      <c r="H15" s="113" t="s">
        <v>38</v>
      </c>
      <c r="I15" s="112" t="s">
        <v>36</v>
      </c>
      <c r="J15" s="113" t="s">
        <v>38</v>
      </c>
      <c r="K15" s="112" t="s">
        <v>36</v>
      </c>
      <c r="L15" s="113" t="s">
        <v>38</v>
      </c>
      <c r="M15" s="113" t="s">
        <v>37</v>
      </c>
      <c r="N15" s="114" t="s">
        <v>73</v>
      </c>
      <c r="O15" s="216"/>
      <c r="P15" s="218"/>
      <c r="Q15" s="220"/>
      <c r="R15" s="220"/>
      <c r="S15" s="220"/>
      <c r="T15" s="14" t="s">
        <v>62</v>
      </c>
      <c r="U15" s="17" t="s">
        <v>36</v>
      </c>
      <c r="V15" s="15" t="s">
        <v>38</v>
      </c>
      <c r="W15" s="17" t="s">
        <v>36</v>
      </c>
      <c r="X15" s="15" t="s">
        <v>38</v>
      </c>
      <c r="Y15" s="17" t="s">
        <v>36</v>
      </c>
      <c r="Z15" s="15" t="s">
        <v>38</v>
      </c>
      <c r="AA15" s="15" t="s">
        <v>37</v>
      </c>
      <c r="AB15" s="16" t="s">
        <v>73</v>
      </c>
      <c r="AC15" s="124"/>
      <c r="AD15" s="124"/>
      <c r="AE15" s="87"/>
    </row>
    <row r="16" spans="1:32" ht="21" customHeight="1">
      <c r="A16" s="88" t="s">
        <v>86</v>
      </c>
      <c r="B16" s="89"/>
      <c r="C16" s="90"/>
      <c r="D16" s="90"/>
      <c r="E16" s="91"/>
      <c r="F16" s="92"/>
      <c r="G16" s="93"/>
      <c r="H16" s="93"/>
      <c r="I16" s="93"/>
      <c r="J16" s="93"/>
      <c r="K16" s="93"/>
      <c r="L16" s="93"/>
      <c r="M16" s="93"/>
      <c r="N16" s="94"/>
      <c r="O16" s="30" t="s">
        <v>87</v>
      </c>
      <c r="P16" s="3"/>
      <c r="Q16" s="18"/>
      <c r="R16" s="18"/>
      <c r="S16" s="19"/>
      <c r="T16" s="79"/>
      <c r="U16" s="79"/>
      <c r="V16" s="80"/>
      <c r="W16" s="79"/>
      <c r="X16" s="80"/>
      <c r="Y16" s="79"/>
      <c r="Z16" s="80"/>
      <c r="AA16" s="79"/>
      <c r="AB16" s="81"/>
      <c r="AC16" s="125"/>
      <c r="AD16" s="125"/>
      <c r="AE16" s="69" t="s">
        <v>75</v>
      </c>
    </row>
    <row r="17" spans="1:31" ht="21" customHeight="1">
      <c r="A17" s="95"/>
      <c r="B17" s="96"/>
      <c r="C17" s="97"/>
      <c r="D17" s="97"/>
      <c r="E17" s="98"/>
      <c r="F17" s="99"/>
      <c r="G17" s="100"/>
      <c r="H17" s="101"/>
      <c r="I17" s="100"/>
      <c r="J17" s="101"/>
      <c r="K17" s="100"/>
      <c r="L17" s="101"/>
      <c r="M17" s="100"/>
      <c r="N17" s="102"/>
      <c r="O17" s="70" t="s">
        <v>71</v>
      </c>
      <c r="P17" s="73" t="s">
        <v>39</v>
      </c>
      <c r="Q17" s="68" t="str">
        <f>IF(ISBLANK(S17),"",ROUNDDOWN(S17*("0 "&amp;P17)*1,-3))</f>
        <v/>
      </c>
      <c r="R17" s="68" t="str">
        <f>IF(ISBLANK(S17),"",S17-Q17)</f>
        <v/>
      </c>
      <c r="S17" s="83"/>
      <c r="T17" s="116" t="s">
        <v>72</v>
      </c>
      <c r="U17" s="117"/>
      <c r="V17" s="118"/>
      <c r="W17" s="117"/>
      <c r="X17" s="118"/>
      <c r="Y17" s="117"/>
      <c r="Z17" s="118"/>
      <c r="AA17" s="117"/>
      <c r="AB17" s="119"/>
      <c r="AC17" s="154"/>
      <c r="AD17" s="154"/>
      <c r="AE17" s="69"/>
    </row>
    <row r="18" spans="1:31" ht="21" customHeight="1" thickBot="1">
      <c r="A18" s="95"/>
      <c r="B18" s="96"/>
      <c r="C18" s="97"/>
      <c r="D18" s="97"/>
      <c r="E18" s="98"/>
      <c r="F18" s="99"/>
      <c r="G18" s="100"/>
      <c r="H18" s="101"/>
      <c r="I18" s="100"/>
      <c r="J18" s="101"/>
      <c r="K18" s="100"/>
      <c r="L18" s="101"/>
      <c r="M18" s="100"/>
      <c r="N18" s="102"/>
      <c r="O18" s="76" t="s">
        <v>71</v>
      </c>
      <c r="P18" s="77"/>
      <c r="Q18" s="84" t="str">
        <f t="shared" ref="Q18:Q29" si="0">IF(ISBLANK(S18),"",ROUNDDOWN(S18*("0 "&amp;P18)*1,-3))</f>
        <v/>
      </c>
      <c r="R18" s="84" t="str">
        <f t="shared" ref="R18:R29" si="1">IF(ISBLANK(S18),"",S18-Q18)</f>
        <v/>
      </c>
      <c r="S18" s="85"/>
      <c r="T18" s="74"/>
      <c r="U18" s="63" t="str">
        <f t="shared" ref="U18:U29" si="2">IF(ISBLANK(V18),"","×")</f>
        <v/>
      </c>
      <c r="V18" s="78"/>
      <c r="W18" s="63" t="str">
        <f t="shared" ref="W18:W29" si="3">IF(ISBLANK(X18),"","×")</f>
        <v/>
      </c>
      <c r="X18" s="78"/>
      <c r="Y18" s="63" t="str">
        <f t="shared" ref="Y18:Y29" si="4">IF(ISBLANK(Z18),"","×")</f>
        <v/>
      </c>
      <c r="Z18" s="78"/>
      <c r="AA18" s="63" t="str">
        <f t="shared" ref="AA18:AA29" si="5">IF(COUNTIF(T18,"&gt;0"),"=","")</f>
        <v/>
      </c>
      <c r="AB18" s="82" t="str">
        <f>IF(ISNUMBER(T18),T18*IF(ISNUMBER(LOOKUP(8^3^8,MID(ASC(V18),MIN(FIND({0,1,2,3,4,5,6,7,8,9},ASC(V18)&amp;1234567890)),{1,2,3,4,5,6,7,8,9,10,11,12,13,14,15,16})*1)),LOOKUP(8^3^8,MID(ASC(V18),MIN(FIND({0,1,2,3,4,5,6,7,8,9},ASC(V18)&amp;1234567890)),{1,2,3,4,5,6,7,8,9,10,11,12,13,14,15,16})*1),1)*IF(ISNUMBER(LOOKUP(8^3^8,MID(ASC(X18),MIN(FIND({0,1,2,3,4,5,6,7,8,9},ASC(X18)&amp;1234567890)),{1,2,3,4,5,6,7,8,9,10,11,12,13,14,15,16})*1)),LOOKUP(8^3^8,MID(ASC(X18),MIN(FIND({0,1,2,3,4,5,6,7,8,9},ASC(X18)&amp;1234567890)),{1,2,3,4,5,6,7,8,9,10,11,12,13,14,15,16})*1),1)*IF(ISNUMBER(LOOKUP(8^3^8,MID(ASC(Z18),MIN(FIND({0,1,2,3,4,5,6,7,8,9},ASC(Z18)&amp;1234567890)),{1,2,3,4,5,6,7,8,9,10,11,12,13,14,15,16})*1)),LOOKUP(8^3^8,MID(ASC(Z18),MIN(FIND({0,1,2,3,4,5,6,7,8,9},ASC(Z18)&amp;1234567890)),{1,2,3,4,5,6,7,8,9,10,11,12,13,14,15,16})*1),1),"")</f>
        <v/>
      </c>
      <c r="AC18" s="126"/>
      <c r="AD18" s="155" t="s">
        <v>81</v>
      </c>
    </row>
    <row r="19" spans="1:31" ht="21" customHeight="1" thickBot="1">
      <c r="A19" s="95"/>
      <c r="B19" s="96"/>
      <c r="C19" s="97"/>
      <c r="D19" s="97"/>
      <c r="E19" s="98"/>
      <c r="F19" s="99"/>
      <c r="G19" s="100"/>
      <c r="H19" s="101"/>
      <c r="I19" s="100"/>
      <c r="J19" s="101"/>
      <c r="K19" s="100"/>
      <c r="L19" s="101"/>
      <c r="M19" s="100"/>
      <c r="N19" s="102"/>
      <c r="O19" s="13"/>
      <c r="P19" s="4"/>
      <c r="Q19" s="68" t="str">
        <f t="shared" si="0"/>
        <v/>
      </c>
      <c r="R19" s="68" t="str">
        <f t="shared" si="1"/>
        <v/>
      </c>
      <c r="S19" s="41"/>
      <c r="T19" s="116" t="s">
        <v>80</v>
      </c>
      <c r="U19" s="117"/>
      <c r="V19" s="118"/>
      <c r="W19" s="117"/>
      <c r="X19" s="118"/>
      <c r="Y19" s="117"/>
      <c r="Z19" s="118"/>
      <c r="AA19" s="117"/>
      <c r="AB19" s="119"/>
      <c r="AC19" s="126"/>
      <c r="AD19" s="127">
        <f>IFERROR(SUM(AB18:AB20),"")</f>
        <v>0</v>
      </c>
      <c r="AE19" s="69" t="s">
        <v>68</v>
      </c>
    </row>
    <row r="20" spans="1:31" ht="21" customHeight="1">
      <c r="A20" s="95"/>
      <c r="B20" s="96"/>
      <c r="C20" s="97"/>
      <c r="D20" s="97"/>
      <c r="E20" s="98"/>
      <c r="F20" s="101"/>
      <c r="G20" s="100"/>
      <c r="H20" s="101"/>
      <c r="I20" s="100"/>
      <c r="J20" s="101"/>
      <c r="K20" s="100"/>
      <c r="L20" s="101"/>
      <c r="M20" s="100"/>
      <c r="N20" s="102"/>
      <c r="O20" s="13"/>
      <c r="P20" s="4"/>
      <c r="Q20" s="68" t="str">
        <f t="shared" si="0"/>
        <v/>
      </c>
      <c r="R20" s="68" t="str">
        <f t="shared" si="1"/>
        <v/>
      </c>
      <c r="S20" s="41"/>
      <c r="T20" s="74"/>
      <c r="U20" s="63" t="str">
        <f t="shared" ref="U20" si="6">IF(ISBLANK(V20),"","×")</f>
        <v/>
      </c>
      <c r="V20" s="78"/>
      <c r="W20" s="63" t="str">
        <f t="shared" ref="W20" si="7">IF(ISBLANK(X20),"","×")</f>
        <v/>
      </c>
      <c r="X20" s="78"/>
      <c r="Y20" s="63" t="str">
        <f t="shared" ref="Y20" si="8">IF(ISBLANK(Z20),"","×")</f>
        <v/>
      </c>
      <c r="Z20" s="78"/>
      <c r="AA20" s="63" t="str">
        <f t="shared" ref="AA20:AA28" si="9">IF(COUNTIF(T20,"&gt;0"),"=","")</f>
        <v/>
      </c>
      <c r="AB20" s="82" t="str">
        <f>IF(ISNUMBER(T20),T20*IF(ISNUMBER(LOOKUP(8^3^8,MID(ASC(V20),MIN(FIND({0,1,2,3,4,5,6,7,8,9},ASC(V20)&amp;1234567890)),{1,2,3,4,5,6,7,8,9,10,11,12,13,14,15,16})*1)),LOOKUP(8^3^8,MID(ASC(V20),MIN(FIND({0,1,2,3,4,5,6,7,8,9},ASC(V20)&amp;1234567890)),{1,2,3,4,5,6,7,8,9,10,11,12,13,14,15,16})*1),1)*IF(ISNUMBER(LOOKUP(8^3^8,MID(ASC(X20),MIN(FIND({0,1,2,3,4,5,6,7,8,9},ASC(X20)&amp;1234567890)),{1,2,3,4,5,6,7,8,9,10,11,12,13,14,15,16})*1)),LOOKUP(8^3^8,MID(ASC(X20),MIN(FIND({0,1,2,3,4,5,6,7,8,9},ASC(X20)&amp;1234567890)),{1,2,3,4,5,6,7,8,9,10,11,12,13,14,15,16})*1),1)*IF(ISNUMBER(LOOKUP(8^3^8,MID(ASC(Z20),MIN(FIND({0,1,2,3,4,5,6,7,8,9},ASC(Z20)&amp;1234567890)),{1,2,3,4,5,6,7,8,9,10,11,12,13,14,15,16})*1)),LOOKUP(8^3^8,MID(ASC(Z20),MIN(FIND({0,1,2,3,4,5,6,7,8,9},ASC(Z20)&amp;1234567890)),{1,2,3,4,5,6,7,8,9,10,11,12,13,14,15,16})*1),1),"")</f>
        <v/>
      </c>
      <c r="AC20" s="126"/>
      <c r="AD20" s="126"/>
    </row>
    <row r="21" spans="1:31" ht="21" customHeight="1">
      <c r="A21" s="95"/>
      <c r="B21" s="96"/>
      <c r="C21" s="97"/>
      <c r="D21" s="97"/>
      <c r="E21" s="98"/>
      <c r="F21" s="101"/>
      <c r="G21" s="100"/>
      <c r="H21" s="101"/>
      <c r="I21" s="100"/>
      <c r="J21" s="101"/>
      <c r="K21" s="100"/>
      <c r="L21" s="101"/>
      <c r="M21" s="100"/>
      <c r="N21" s="102"/>
      <c r="O21" s="13"/>
      <c r="P21" s="4"/>
      <c r="Q21" s="68" t="str">
        <f t="shared" si="0"/>
        <v/>
      </c>
      <c r="R21" s="68" t="str">
        <f t="shared" si="1"/>
        <v/>
      </c>
      <c r="S21" s="41"/>
      <c r="T21" s="65"/>
      <c r="U21" s="63" t="str">
        <f t="shared" si="2"/>
        <v/>
      </c>
      <c r="V21" s="72"/>
      <c r="W21" s="63" t="str">
        <f t="shared" si="3"/>
        <v/>
      </c>
      <c r="X21" s="72"/>
      <c r="Y21" s="63" t="str">
        <f t="shared" si="4"/>
        <v/>
      </c>
      <c r="Z21" s="72"/>
      <c r="AA21" s="63" t="str">
        <f t="shared" si="9"/>
        <v/>
      </c>
      <c r="AB21" s="64" t="str">
        <f>IF(ISNUMBER(T21),T21*IF(ISNUMBER(LOOKUP(8^3^8,MID(ASC(V21),MIN(FIND({0,1,2,3,4,5,6,7,8,9},ASC(V21)&amp;1234567890)),{1,2,3,4,5,6,7,8,9,10,11,12,13,14,15,16})*1)),LOOKUP(8^3^8,MID(ASC(V21),MIN(FIND({0,1,2,3,4,5,6,7,8,9},ASC(V21)&amp;1234567890)),{1,2,3,4,5,6,7,8,9,10,11,12,13,14,15,16})*1),1)*IF(ISNUMBER(LOOKUP(8^3^8,MID(ASC(X21),MIN(FIND({0,1,2,3,4,5,6,7,8,9},ASC(X21)&amp;1234567890)),{1,2,3,4,5,6,7,8,9,10,11,12,13,14,15,16})*1)),LOOKUP(8^3^8,MID(ASC(X21),MIN(FIND({0,1,2,3,4,5,6,7,8,9},ASC(X21)&amp;1234567890)),{1,2,3,4,5,6,7,8,9,10,11,12,13,14,15,16})*1),1)*IF(ISNUMBER(LOOKUP(8^3^8,MID(ASC(Z21),MIN(FIND({0,1,2,3,4,5,6,7,8,9},ASC(Z21)&amp;1234567890)),{1,2,3,4,5,6,7,8,9,10,11,12,13,14,15,16})*1)),LOOKUP(8^3^8,MID(ASC(Z21),MIN(FIND({0,1,2,3,4,5,6,7,8,9},ASC(Z21)&amp;1234567890)),{1,2,3,4,5,6,7,8,9,10,11,12,13,14,15,16})*1),1),"")</f>
        <v/>
      </c>
      <c r="AC21" s="126"/>
      <c r="AD21" s="126"/>
      <c r="AE21" s="69" t="s">
        <v>76</v>
      </c>
    </row>
    <row r="22" spans="1:31" ht="21" customHeight="1">
      <c r="A22" s="95"/>
      <c r="B22" s="96"/>
      <c r="C22" s="97"/>
      <c r="D22" s="97"/>
      <c r="E22" s="98"/>
      <c r="F22" s="101"/>
      <c r="G22" s="100"/>
      <c r="H22" s="101"/>
      <c r="I22" s="100"/>
      <c r="J22" s="101"/>
      <c r="K22" s="100"/>
      <c r="L22" s="101"/>
      <c r="M22" s="100"/>
      <c r="N22" s="102"/>
      <c r="O22" s="13"/>
      <c r="P22" s="4"/>
      <c r="Q22" s="68" t="str">
        <f t="shared" si="0"/>
        <v/>
      </c>
      <c r="R22" s="68" t="str">
        <f t="shared" si="1"/>
        <v/>
      </c>
      <c r="S22" s="41"/>
      <c r="T22" s="65"/>
      <c r="U22" s="63" t="str">
        <f t="shared" si="2"/>
        <v/>
      </c>
      <c r="V22" s="72"/>
      <c r="W22" s="63" t="str">
        <f t="shared" si="3"/>
        <v/>
      </c>
      <c r="X22" s="72"/>
      <c r="Y22" s="63" t="str">
        <f t="shared" si="4"/>
        <v/>
      </c>
      <c r="Z22" s="72"/>
      <c r="AA22" s="63" t="str">
        <f t="shared" si="9"/>
        <v/>
      </c>
      <c r="AB22" s="64" t="str">
        <f>IF(ISNUMBER(T22),T22*IF(ISNUMBER(LOOKUP(8^3^8,MID(ASC(V22),MIN(FIND({0,1,2,3,4,5,6,7,8,9},ASC(V22)&amp;1234567890)),{1,2,3,4,5,6,7,8,9,10,11,12,13,14,15,16})*1)),LOOKUP(8^3^8,MID(ASC(V22),MIN(FIND({0,1,2,3,4,5,6,7,8,9},ASC(V22)&amp;1234567890)),{1,2,3,4,5,6,7,8,9,10,11,12,13,14,15,16})*1),1)*IF(ISNUMBER(LOOKUP(8^3^8,MID(ASC(X22),MIN(FIND({0,1,2,3,4,5,6,7,8,9},ASC(X22)&amp;1234567890)),{1,2,3,4,5,6,7,8,9,10,11,12,13,14,15,16})*1)),LOOKUP(8^3^8,MID(ASC(X22),MIN(FIND({0,1,2,3,4,5,6,7,8,9},ASC(X22)&amp;1234567890)),{1,2,3,4,5,6,7,8,9,10,11,12,13,14,15,16})*1),1)*IF(ISNUMBER(LOOKUP(8^3^8,MID(ASC(Z22),MIN(FIND({0,1,2,3,4,5,6,7,8,9},ASC(Z22)&amp;1234567890)),{1,2,3,4,5,6,7,8,9,10,11,12,13,14,15,16})*1)),LOOKUP(8^3^8,MID(ASC(Z22),MIN(FIND({0,1,2,3,4,5,6,7,8,9},ASC(Z22)&amp;1234567890)),{1,2,3,4,5,6,7,8,9,10,11,12,13,14,15,16})*1),1),"")</f>
        <v/>
      </c>
      <c r="AC22" s="126"/>
      <c r="AD22" s="126"/>
    </row>
    <row r="23" spans="1:31" ht="21" customHeight="1">
      <c r="A23" s="95"/>
      <c r="B23" s="96"/>
      <c r="C23" s="97"/>
      <c r="D23" s="97"/>
      <c r="E23" s="98"/>
      <c r="F23" s="101"/>
      <c r="G23" s="100"/>
      <c r="H23" s="101"/>
      <c r="I23" s="100"/>
      <c r="J23" s="101"/>
      <c r="K23" s="100"/>
      <c r="L23" s="101"/>
      <c r="M23" s="100"/>
      <c r="N23" s="102"/>
      <c r="O23" s="13"/>
      <c r="P23" s="4"/>
      <c r="Q23" s="68" t="str">
        <f t="shared" si="0"/>
        <v/>
      </c>
      <c r="R23" s="68" t="str">
        <f t="shared" si="1"/>
        <v/>
      </c>
      <c r="S23" s="41"/>
      <c r="T23" s="65"/>
      <c r="U23" s="63" t="str">
        <f t="shared" si="2"/>
        <v/>
      </c>
      <c r="V23" s="72"/>
      <c r="W23" s="63" t="str">
        <f t="shared" si="3"/>
        <v/>
      </c>
      <c r="X23" s="72"/>
      <c r="Y23" s="63" t="str">
        <f t="shared" si="4"/>
        <v/>
      </c>
      <c r="Z23" s="72"/>
      <c r="AA23" s="63" t="str">
        <f t="shared" si="9"/>
        <v/>
      </c>
      <c r="AB23" s="64" t="str">
        <f>IF(ISNUMBER(T23),T23*IF(ISNUMBER(LOOKUP(8^3^8,MID(ASC(V23),MIN(FIND({0,1,2,3,4,5,6,7,8,9},ASC(V23)&amp;1234567890)),{1,2,3,4,5,6,7,8,9,10,11,12,13,14,15,16})*1)),LOOKUP(8^3^8,MID(ASC(V23),MIN(FIND({0,1,2,3,4,5,6,7,8,9},ASC(V23)&amp;1234567890)),{1,2,3,4,5,6,7,8,9,10,11,12,13,14,15,16})*1),1)*IF(ISNUMBER(LOOKUP(8^3^8,MID(ASC(X23),MIN(FIND({0,1,2,3,4,5,6,7,8,9},ASC(X23)&amp;1234567890)),{1,2,3,4,5,6,7,8,9,10,11,12,13,14,15,16})*1)),LOOKUP(8^3^8,MID(ASC(X23),MIN(FIND({0,1,2,3,4,5,6,7,8,9},ASC(X23)&amp;1234567890)),{1,2,3,4,5,6,7,8,9,10,11,12,13,14,15,16})*1),1)*IF(ISNUMBER(LOOKUP(8^3^8,MID(ASC(Z23),MIN(FIND({0,1,2,3,4,5,6,7,8,9},ASC(Z23)&amp;1234567890)),{1,2,3,4,5,6,7,8,9,10,11,12,13,14,15,16})*1)),LOOKUP(8^3^8,MID(ASC(Z23),MIN(FIND({0,1,2,3,4,5,6,7,8,9},ASC(Z23)&amp;1234567890)),{1,2,3,4,5,6,7,8,9,10,11,12,13,14,15,16})*1),1),"")</f>
        <v/>
      </c>
      <c r="AC23" s="126"/>
      <c r="AD23" s="126"/>
    </row>
    <row r="24" spans="1:31" ht="21" customHeight="1">
      <c r="A24" s="95"/>
      <c r="B24" s="96"/>
      <c r="C24" s="97"/>
      <c r="D24" s="97"/>
      <c r="E24" s="98"/>
      <c r="F24" s="101"/>
      <c r="G24" s="100"/>
      <c r="H24" s="101"/>
      <c r="I24" s="100"/>
      <c r="J24" s="101"/>
      <c r="K24" s="100"/>
      <c r="L24" s="101"/>
      <c r="M24" s="100"/>
      <c r="N24" s="102"/>
      <c r="O24" s="13"/>
      <c r="P24" s="4"/>
      <c r="Q24" s="68" t="str">
        <f t="shared" si="0"/>
        <v/>
      </c>
      <c r="R24" s="68" t="str">
        <f t="shared" si="1"/>
        <v/>
      </c>
      <c r="S24" s="41"/>
      <c r="T24" s="65"/>
      <c r="U24" s="63" t="str">
        <f t="shared" si="2"/>
        <v/>
      </c>
      <c r="V24" s="72"/>
      <c r="W24" s="63" t="str">
        <f t="shared" si="3"/>
        <v/>
      </c>
      <c r="X24" s="72"/>
      <c r="Y24" s="63" t="str">
        <f t="shared" si="4"/>
        <v/>
      </c>
      <c r="Z24" s="72"/>
      <c r="AA24" s="63" t="str">
        <f t="shared" si="9"/>
        <v/>
      </c>
      <c r="AB24" s="64" t="str">
        <f>IF(ISNUMBER(T24),T24*IF(ISNUMBER(LOOKUP(8^3^8,MID(ASC(V24),MIN(FIND({0,1,2,3,4,5,6,7,8,9},ASC(V24)&amp;1234567890)),{1,2,3,4,5,6,7,8,9,10,11,12,13,14,15,16})*1)),LOOKUP(8^3^8,MID(ASC(V24),MIN(FIND({0,1,2,3,4,5,6,7,8,9},ASC(V24)&amp;1234567890)),{1,2,3,4,5,6,7,8,9,10,11,12,13,14,15,16})*1),1)*IF(ISNUMBER(LOOKUP(8^3^8,MID(ASC(X24),MIN(FIND({0,1,2,3,4,5,6,7,8,9},ASC(X24)&amp;1234567890)),{1,2,3,4,5,6,7,8,9,10,11,12,13,14,15,16})*1)),LOOKUP(8^3^8,MID(ASC(X24),MIN(FIND({0,1,2,3,4,5,6,7,8,9},ASC(X24)&amp;1234567890)),{1,2,3,4,5,6,7,8,9,10,11,12,13,14,15,16})*1),1)*IF(ISNUMBER(LOOKUP(8^3^8,MID(ASC(Z24),MIN(FIND({0,1,2,3,4,5,6,7,8,9},ASC(Z24)&amp;1234567890)),{1,2,3,4,5,6,7,8,9,10,11,12,13,14,15,16})*1)),LOOKUP(8^3^8,MID(ASC(Z24),MIN(FIND({0,1,2,3,4,5,6,7,8,9},ASC(Z24)&amp;1234567890)),{1,2,3,4,5,6,7,8,9,10,11,12,13,14,15,16})*1),1),"")</f>
        <v/>
      </c>
      <c r="AC24" s="126"/>
      <c r="AD24" s="126"/>
    </row>
    <row r="25" spans="1:31" ht="21" customHeight="1">
      <c r="A25" s="95"/>
      <c r="B25" s="96"/>
      <c r="C25" s="97"/>
      <c r="D25" s="97"/>
      <c r="E25" s="98"/>
      <c r="F25" s="101"/>
      <c r="G25" s="100"/>
      <c r="H25" s="101"/>
      <c r="I25" s="100"/>
      <c r="J25" s="101"/>
      <c r="K25" s="100"/>
      <c r="L25" s="101"/>
      <c r="M25" s="100"/>
      <c r="N25" s="102"/>
      <c r="O25" s="13"/>
      <c r="P25" s="4"/>
      <c r="Q25" s="68" t="str">
        <f t="shared" si="0"/>
        <v/>
      </c>
      <c r="R25" s="68" t="str">
        <f t="shared" si="1"/>
        <v/>
      </c>
      <c r="S25" s="41"/>
      <c r="T25" s="65"/>
      <c r="U25" s="63" t="str">
        <f t="shared" si="2"/>
        <v/>
      </c>
      <c r="V25" s="72"/>
      <c r="W25" s="63" t="str">
        <f t="shared" si="3"/>
        <v/>
      </c>
      <c r="X25" s="72"/>
      <c r="Y25" s="63" t="str">
        <f t="shared" si="4"/>
        <v/>
      </c>
      <c r="Z25" s="72"/>
      <c r="AA25" s="63" t="str">
        <f t="shared" si="9"/>
        <v/>
      </c>
      <c r="AB25" s="64" t="str">
        <f>IF(ISNUMBER(T25),T25*IF(ISNUMBER(LOOKUP(8^3^8,MID(ASC(V25),MIN(FIND({0,1,2,3,4,5,6,7,8,9},ASC(V25)&amp;1234567890)),{1,2,3,4,5,6,7,8,9,10,11,12,13,14,15,16})*1)),LOOKUP(8^3^8,MID(ASC(V25),MIN(FIND({0,1,2,3,4,5,6,7,8,9},ASC(V25)&amp;1234567890)),{1,2,3,4,5,6,7,8,9,10,11,12,13,14,15,16})*1),1)*IF(ISNUMBER(LOOKUP(8^3^8,MID(ASC(X25),MIN(FIND({0,1,2,3,4,5,6,7,8,9},ASC(X25)&amp;1234567890)),{1,2,3,4,5,6,7,8,9,10,11,12,13,14,15,16})*1)),LOOKUP(8^3^8,MID(ASC(X25),MIN(FIND({0,1,2,3,4,5,6,7,8,9},ASC(X25)&amp;1234567890)),{1,2,3,4,5,6,7,8,9,10,11,12,13,14,15,16})*1),1)*IF(ISNUMBER(LOOKUP(8^3^8,MID(ASC(Z25),MIN(FIND({0,1,2,3,4,5,6,7,8,9},ASC(Z25)&amp;1234567890)),{1,2,3,4,5,6,7,8,9,10,11,12,13,14,15,16})*1)),LOOKUP(8^3^8,MID(ASC(Z25),MIN(FIND({0,1,2,3,4,5,6,7,8,9},ASC(Z25)&amp;1234567890)),{1,2,3,4,5,6,7,8,9,10,11,12,13,14,15,16})*1),1),"")</f>
        <v/>
      </c>
      <c r="AC25" s="126"/>
      <c r="AD25" s="126"/>
    </row>
    <row r="26" spans="1:31" ht="21" customHeight="1">
      <c r="A26" s="95"/>
      <c r="B26" s="96"/>
      <c r="C26" s="97"/>
      <c r="D26" s="97"/>
      <c r="E26" s="98"/>
      <c r="F26" s="103"/>
      <c r="G26" s="100"/>
      <c r="H26" s="101"/>
      <c r="I26" s="100"/>
      <c r="J26" s="101"/>
      <c r="K26" s="100"/>
      <c r="L26" s="101"/>
      <c r="M26" s="100"/>
      <c r="N26" s="104"/>
      <c r="O26" s="13"/>
      <c r="P26" s="4"/>
      <c r="Q26" s="68" t="str">
        <f t="shared" si="0"/>
        <v/>
      </c>
      <c r="R26" s="68" t="str">
        <f t="shared" si="1"/>
        <v/>
      </c>
      <c r="S26" s="41"/>
      <c r="T26" s="65"/>
      <c r="U26" s="63" t="str">
        <f t="shared" si="2"/>
        <v/>
      </c>
      <c r="V26" s="72"/>
      <c r="W26" s="63" t="str">
        <f t="shared" si="3"/>
        <v/>
      </c>
      <c r="X26" s="72"/>
      <c r="Y26" s="63" t="str">
        <f t="shared" si="4"/>
        <v/>
      </c>
      <c r="Z26" s="72"/>
      <c r="AA26" s="63" t="str">
        <f t="shared" si="9"/>
        <v/>
      </c>
      <c r="AB26" s="64" t="str">
        <f>IF(ISNUMBER(T26),T26*IF(ISNUMBER(LOOKUP(8^3^8,MID(ASC(V26),MIN(FIND({0,1,2,3,4,5,6,7,8,9},ASC(V26)&amp;1234567890)),{1,2,3,4,5,6,7,8,9,10,11,12,13,14,15,16})*1)),LOOKUP(8^3^8,MID(ASC(V26),MIN(FIND({0,1,2,3,4,5,6,7,8,9},ASC(V26)&amp;1234567890)),{1,2,3,4,5,6,7,8,9,10,11,12,13,14,15,16})*1),1)*IF(ISNUMBER(LOOKUP(8^3^8,MID(ASC(X26),MIN(FIND({0,1,2,3,4,5,6,7,8,9},ASC(X26)&amp;1234567890)),{1,2,3,4,5,6,7,8,9,10,11,12,13,14,15,16})*1)),LOOKUP(8^3^8,MID(ASC(X26),MIN(FIND({0,1,2,3,4,5,6,7,8,9},ASC(X26)&amp;1234567890)),{1,2,3,4,5,6,7,8,9,10,11,12,13,14,15,16})*1),1)*IF(ISNUMBER(LOOKUP(8^3^8,MID(ASC(Z26),MIN(FIND({0,1,2,3,4,5,6,7,8,9},ASC(Z26)&amp;1234567890)),{1,2,3,4,5,6,7,8,9,10,11,12,13,14,15,16})*1)),LOOKUP(8^3^8,MID(ASC(Z26),MIN(FIND({0,1,2,3,4,5,6,7,8,9},ASC(Z26)&amp;1234567890)),{1,2,3,4,5,6,7,8,9,10,11,12,13,14,15,16})*1),1),"")</f>
        <v/>
      </c>
      <c r="AC26" s="126"/>
      <c r="AD26" s="126"/>
    </row>
    <row r="27" spans="1:31" ht="21" customHeight="1">
      <c r="A27" s="95"/>
      <c r="B27" s="96"/>
      <c r="C27" s="97"/>
      <c r="D27" s="97"/>
      <c r="E27" s="98"/>
      <c r="F27" s="99"/>
      <c r="G27" s="100"/>
      <c r="H27" s="101"/>
      <c r="I27" s="100"/>
      <c r="J27" s="101"/>
      <c r="K27" s="100"/>
      <c r="L27" s="101"/>
      <c r="M27" s="100"/>
      <c r="N27" s="102"/>
      <c r="O27" s="13"/>
      <c r="P27" s="4"/>
      <c r="Q27" s="68" t="str">
        <f t="shared" si="0"/>
        <v/>
      </c>
      <c r="R27" s="68" t="str">
        <f t="shared" si="1"/>
        <v/>
      </c>
      <c r="S27" s="41"/>
      <c r="T27" s="65"/>
      <c r="U27" s="63" t="str">
        <f t="shared" si="2"/>
        <v/>
      </c>
      <c r="V27" s="72"/>
      <c r="W27" s="63" t="str">
        <f t="shared" si="3"/>
        <v/>
      </c>
      <c r="X27" s="72"/>
      <c r="Y27" s="63" t="str">
        <f t="shared" si="4"/>
        <v/>
      </c>
      <c r="Z27" s="72"/>
      <c r="AA27" s="63" t="str">
        <f t="shared" si="9"/>
        <v/>
      </c>
      <c r="AB27" s="64" t="str">
        <f>IF(ISNUMBER(T27),T27*IF(ISNUMBER(LOOKUP(8^3^8,MID(ASC(V27),MIN(FIND({0,1,2,3,4,5,6,7,8,9},ASC(V27)&amp;1234567890)),{1,2,3,4,5,6,7,8,9,10,11,12,13,14,15,16})*1)),LOOKUP(8^3^8,MID(ASC(V27),MIN(FIND({0,1,2,3,4,5,6,7,8,9},ASC(V27)&amp;1234567890)),{1,2,3,4,5,6,7,8,9,10,11,12,13,14,15,16})*1),1)*IF(ISNUMBER(LOOKUP(8^3^8,MID(ASC(X27),MIN(FIND({0,1,2,3,4,5,6,7,8,9},ASC(X27)&amp;1234567890)),{1,2,3,4,5,6,7,8,9,10,11,12,13,14,15,16})*1)),LOOKUP(8^3^8,MID(ASC(X27),MIN(FIND({0,1,2,3,4,5,6,7,8,9},ASC(X27)&amp;1234567890)),{1,2,3,4,5,6,7,8,9,10,11,12,13,14,15,16})*1),1)*IF(ISNUMBER(LOOKUP(8^3^8,MID(ASC(Z27),MIN(FIND({0,1,2,3,4,5,6,7,8,9},ASC(Z27)&amp;1234567890)),{1,2,3,4,5,6,7,8,9,10,11,12,13,14,15,16})*1)),LOOKUP(8^3^8,MID(ASC(Z27),MIN(FIND({0,1,2,3,4,5,6,7,8,9},ASC(Z27)&amp;1234567890)),{1,2,3,4,5,6,7,8,9,10,11,12,13,14,15,16})*1),1),"")</f>
        <v/>
      </c>
      <c r="AC27" s="126"/>
      <c r="AD27" s="126"/>
    </row>
    <row r="28" spans="1:31" ht="21" customHeight="1">
      <c r="A28" s="95"/>
      <c r="B28" s="96"/>
      <c r="C28" s="97"/>
      <c r="D28" s="97"/>
      <c r="E28" s="98"/>
      <c r="F28" s="103"/>
      <c r="G28" s="100"/>
      <c r="H28" s="101"/>
      <c r="I28" s="100"/>
      <c r="J28" s="101"/>
      <c r="K28" s="100"/>
      <c r="L28" s="101"/>
      <c r="M28" s="100"/>
      <c r="N28" s="104"/>
      <c r="O28" s="13"/>
      <c r="P28" s="4"/>
      <c r="Q28" s="68" t="str">
        <f t="shared" si="0"/>
        <v/>
      </c>
      <c r="R28" s="68" t="str">
        <f t="shared" si="1"/>
        <v/>
      </c>
      <c r="S28" s="41"/>
      <c r="T28" s="65"/>
      <c r="U28" s="63" t="str">
        <f t="shared" si="2"/>
        <v/>
      </c>
      <c r="V28" s="72"/>
      <c r="W28" s="63" t="str">
        <f t="shared" si="3"/>
        <v/>
      </c>
      <c r="X28" s="72"/>
      <c r="Y28" s="63" t="str">
        <f t="shared" si="4"/>
        <v/>
      </c>
      <c r="Z28" s="72"/>
      <c r="AA28" s="63" t="str">
        <f t="shared" si="9"/>
        <v/>
      </c>
      <c r="AB28" s="64" t="str">
        <f>IF(ISNUMBER(T28),T28*IF(ISNUMBER(LOOKUP(8^3^8,MID(ASC(V28),MIN(FIND({0,1,2,3,4,5,6,7,8,9},ASC(V28)&amp;1234567890)),{1,2,3,4,5,6,7,8,9,10,11,12,13,14,15,16})*1)),LOOKUP(8^3^8,MID(ASC(V28),MIN(FIND({0,1,2,3,4,5,6,7,8,9},ASC(V28)&amp;1234567890)),{1,2,3,4,5,6,7,8,9,10,11,12,13,14,15,16})*1),1)*IF(ISNUMBER(LOOKUP(8^3^8,MID(ASC(X28),MIN(FIND({0,1,2,3,4,5,6,7,8,9},ASC(X28)&amp;1234567890)),{1,2,3,4,5,6,7,8,9,10,11,12,13,14,15,16})*1)),LOOKUP(8^3^8,MID(ASC(X28),MIN(FIND({0,1,2,3,4,5,6,7,8,9},ASC(X28)&amp;1234567890)),{1,2,3,4,5,6,7,8,9,10,11,12,13,14,15,16})*1),1)*IF(ISNUMBER(LOOKUP(8^3^8,MID(ASC(Z28),MIN(FIND({0,1,2,3,4,5,6,7,8,9},ASC(Z28)&amp;1234567890)),{1,2,3,4,5,6,7,8,9,10,11,12,13,14,15,16})*1)),LOOKUP(8^3^8,MID(ASC(Z28),MIN(FIND({0,1,2,3,4,5,6,7,8,9},ASC(Z28)&amp;1234567890)),{1,2,3,4,5,6,7,8,9,10,11,12,13,14,15,16})*1),1),"")</f>
        <v/>
      </c>
      <c r="AC28" s="126"/>
      <c r="AD28" s="126"/>
    </row>
    <row r="29" spans="1:31" ht="21" customHeight="1">
      <c r="A29" s="95"/>
      <c r="B29" s="96"/>
      <c r="C29" s="97"/>
      <c r="D29" s="97"/>
      <c r="E29" s="98"/>
      <c r="F29" s="103"/>
      <c r="G29" s="100"/>
      <c r="H29" s="101"/>
      <c r="I29" s="100"/>
      <c r="J29" s="101"/>
      <c r="K29" s="100"/>
      <c r="L29" s="101"/>
      <c r="M29" s="100"/>
      <c r="N29" s="104"/>
      <c r="O29" s="13"/>
      <c r="P29" s="4"/>
      <c r="Q29" s="68" t="str">
        <f t="shared" si="0"/>
        <v/>
      </c>
      <c r="R29" s="68" t="str">
        <f t="shared" si="1"/>
        <v/>
      </c>
      <c r="S29" s="41"/>
      <c r="T29" s="65"/>
      <c r="U29" s="63" t="str">
        <f t="shared" si="2"/>
        <v/>
      </c>
      <c r="V29" s="72"/>
      <c r="W29" s="63" t="str">
        <f t="shared" si="3"/>
        <v/>
      </c>
      <c r="X29" s="72"/>
      <c r="Y29" s="63" t="str">
        <f t="shared" si="4"/>
        <v/>
      </c>
      <c r="Z29" s="72"/>
      <c r="AA29" s="63" t="str">
        <f t="shared" si="5"/>
        <v/>
      </c>
      <c r="AB29" s="64" t="str">
        <f>IF(ISNUMBER(T29),T29*IF(ISNUMBER(LOOKUP(8^3^8,MID(ASC(V29),MIN(FIND({0,1,2,3,4,5,6,7,8,9},ASC(V29)&amp;1234567890)),{1,2,3,4,5,6,7,8,9,10,11,12,13,14,15,16})*1)),LOOKUP(8^3^8,MID(ASC(V29),MIN(FIND({0,1,2,3,4,5,6,7,8,9},ASC(V29)&amp;1234567890)),{1,2,3,4,5,6,7,8,9,10,11,12,13,14,15,16})*1),1)*IF(ISNUMBER(LOOKUP(8^3^8,MID(ASC(X29),MIN(FIND({0,1,2,3,4,5,6,7,8,9},ASC(X29)&amp;1234567890)),{1,2,3,4,5,6,7,8,9,10,11,12,13,14,15,16})*1)),LOOKUP(8^3^8,MID(ASC(X29),MIN(FIND({0,1,2,3,4,5,6,7,8,9},ASC(X29)&amp;1234567890)),{1,2,3,4,5,6,7,8,9,10,11,12,13,14,15,16})*1),1)*IF(ISNUMBER(LOOKUP(8^3^8,MID(ASC(Z29),MIN(FIND({0,1,2,3,4,5,6,7,8,9},ASC(Z29)&amp;1234567890)),{1,2,3,4,5,6,7,8,9,10,11,12,13,14,15,16})*1)),LOOKUP(8^3^8,MID(ASC(Z29),MIN(FIND({0,1,2,3,4,5,6,7,8,9},ASC(Z29)&amp;1234567890)),{1,2,3,4,5,6,7,8,9,10,11,12,13,14,15,16})*1),1),"")</f>
        <v/>
      </c>
      <c r="AC29" s="126"/>
      <c r="AD29" s="126"/>
    </row>
    <row r="30" spans="1:31" ht="21" customHeight="1">
      <c r="A30" s="130"/>
      <c r="B30" s="131"/>
      <c r="C30" s="132"/>
      <c r="D30" s="132"/>
      <c r="E30" s="132"/>
      <c r="F30" s="133"/>
      <c r="G30" s="134"/>
      <c r="H30" s="133"/>
      <c r="I30" s="134"/>
      <c r="J30" s="133"/>
      <c r="K30" s="134"/>
      <c r="L30" s="133"/>
      <c r="M30" s="134"/>
      <c r="N30" s="135"/>
      <c r="O30" s="13"/>
      <c r="P30" s="4"/>
      <c r="Q30" s="40" t="str">
        <f t="shared" ref="Q30:Q55" si="10">IF(ISBLANK(S30),"",ROUNDDOWN(S30*("0 "&amp;P30)*1,-3))</f>
        <v/>
      </c>
      <c r="R30" s="40" t="str">
        <f t="shared" ref="R30:R55" si="11">IF(ISBLANK(S30),"",S30-Q30)</f>
        <v/>
      </c>
      <c r="S30" s="41"/>
      <c r="T30" s="65"/>
      <c r="U30" s="63" t="str">
        <f t="shared" ref="U30:U55" si="12">IF(ISBLANK(V30),"","×")</f>
        <v/>
      </c>
      <c r="V30" s="35"/>
      <c r="W30" s="63" t="str">
        <f t="shared" ref="W30:W55" si="13">IF(ISBLANK(X30),"","×")</f>
        <v/>
      </c>
      <c r="X30" s="35"/>
      <c r="Y30" s="63" t="str">
        <f t="shared" ref="Y30:Y55" si="14">IF(ISBLANK(Z30),"","×")</f>
        <v/>
      </c>
      <c r="Z30" s="35"/>
      <c r="AA30" s="63" t="str">
        <f t="shared" ref="AA30:AA55" si="15">IF(COUNTIF(T30,"&gt;0"),"=","")</f>
        <v/>
      </c>
      <c r="AB30" s="64" t="str">
        <f>IF(ISNUMBER(T30),T30*IF(ISNUMBER(LOOKUP(8^3^8,MID(ASC(V30),MIN(FIND({0,1,2,3,4,5,6,7,8,9},ASC(V30)&amp;1234567890)),{1,2,3,4,5,6,7,8,9,10,11,12,13,14,15,16})*1)),LOOKUP(8^3^8,MID(ASC(V30),MIN(FIND({0,1,2,3,4,5,6,7,8,9},ASC(V30)&amp;1234567890)),{1,2,3,4,5,6,7,8,9,10,11,12,13,14,15,16})*1),1)*IF(ISNUMBER(LOOKUP(8^3^8,MID(ASC(X30),MIN(FIND({0,1,2,3,4,5,6,7,8,9},ASC(X30)&amp;1234567890)),{1,2,3,4,5,6,7,8,9,10,11,12,13,14,15,16})*1)),LOOKUP(8^3^8,MID(ASC(X30),MIN(FIND({0,1,2,3,4,5,6,7,8,9},ASC(X30)&amp;1234567890)),{1,2,3,4,5,6,7,8,9,10,11,12,13,14,15,16})*1),1)*IF(ISNUMBER(LOOKUP(8^3^8,MID(ASC(Z30),MIN(FIND({0,1,2,3,4,5,6,7,8,9},ASC(Z30)&amp;1234567890)),{1,2,3,4,5,6,7,8,9,10,11,12,13,14,15,16})*1)),LOOKUP(8^3^8,MID(ASC(Z30),MIN(FIND({0,1,2,3,4,5,6,7,8,9},ASC(Z30)&amp;1234567890)),{1,2,3,4,5,6,7,8,9,10,11,12,13,14,15,16})*1),1),"")</f>
        <v/>
      </c>
      <c r="AC30" s="35"/>
      <c r="AD30" s="35"/>
    </row>
    <row r="31" spans="1:31" ht="21" customHeight="1">
      <c r="A31" s="130"/>
      <c r="B31" s="131"/>
      <c r="C31" s="132"/>
      <c r="D31" s="132"/>
      <c r="E31" s="132"/>
      <c r="F31" s="133"/>
      <c r="G31" s="134"/>
      <c r="H31" s="133"/>
      <c r="I31" s="134"/>
      <c r="J31" s="133"/>
      <c r="K31" s="134"/>
      <c r="L31" s="133"/>
      <c r="M31" s="134"/>
      <c r="N31" s="135"/>
      <c r="O31" s="13"/>
      <c r="P31" s="4"/>
      <c r="Q31" s="40" t="str">
        <f t="shared" si="10"/>
        <v/>
      </c>
      <c r="R31" s="40" t="str">
        <f t="shared" si="11"/>
        <v/>
      </c>
      <c r="S31" s="41"/>
      <c r="T31" s="65"/>
      <c r="U31" s="63" t="str">
        <f t="shared" si="12"/>
        <v/>
      </c>
      <c r="V31" s="35"/>
      <c r="W31" s="63" t="str">
        <f t="shared" si="13"/>
        <v/>
      </c>
      <c r="X31" s="35"/>
      <c r="Y31" s="63" t="str">
        <f t="shared" si="14"/>
        <v/>
      </c>
      <c r="Z31" s="35"/>
      <c r="AA31" s="63" t="str">
        <f t="shared" si="15"/>
        <v/>
      </c>
      <c r="AB31" s="64" t="str">
        <f>IF(ISNUMBER(T31),T31*IF(ISNUMBER(LOOKUP(8^3^8,MID(ASC(V31),MIN(FIND({0,1,2,3,4,5,6,7,8,9},ASC(V31)&amp;1234567890)),{1,2,3,4,5,6,7,8,9,10,11,12,13,14,15,16})*1)),LOOKUP(8^3^8,MID(ASC(V31),MIN(FIND({0,1,2,3,4,5,6,7,8,9},ASC(V31)&amp;1234567890)),{1,2,3,4,5,6,7,8,9,10,11,12,13,14,15,16})*1),1)*IF(ISNUMBER(LOOKUP(8^3^8,MID(ASC(X31),MIN(FIND({0,1,2,3,4,5,6,7,8,9},ASC(X31)&amp;1234567890)),{1,2,3,4,5,6,7,8,9,10,11,12,13,14,15,16})*1)),LOOKUP(8^3^8,MID(ASC(X31),MIN(FIND({0,1,2,3,4,5,6,7,8,9},ASC(X31)&amp;1234567890)),{1,2,3,4,5,6,7,8,9,10,11,12,13,14,15,16})*1),1)*IF(ISNUMBER(LOOKUP(8^3^8,MID(ASC(Z31),MIN(FIND({0,1,2,3,4,5,6,7,8,9},ASC(Z31)&amp;1234567890)),{1,2,3,4,5,6,7,8,9,10,11,12,13,14,15,16})*1)),LOOKUP(8^3^8,MID(ASC(Z31),MIN(FIND({0,1,2,3,4,5,6,7,8,9},ASC(Z31)&amp;1234567890)),{1,2,3,4,5,6,7,8,9,10,11,12,13,14,15,16})*1),1),"")</f>
        <v/>
      </c>
      <c r="AC31" s="57"/>
      <c r="AD31" s="57"/>
    </row>
    <row r="32" spans="1:31" ht="21" customHeight="1">
      <c r="A32" s="130"/>
      <c r="B32" s="131"/>
      <c r="C32" s="132"/>
      <c r="D32" s="132"/>
      <c r="E32" s="132"/>
      <c r="F32" s="133"/>
      <c r="G32" s="134"/>
      <c r="H32" s="133"/>
      <c r="I32" s="134"/>
      <c r="J32" s="133"/>
      <c r="K32" s="134"/>
      <c r="L32" s="133"/>
      <c r="M32" s="134"/>
      <c r="N32" s="135"/>
      <c r="O32" s="13"/>
      <c r="P32" s="4"/>
      <c r="Q32" s="40" t="str">
        <f t="shared" si="10"/>
        <v/>
      </c>
      <c r="R32" s="40" t="str">
        <f t="shared" si="11"/>
        <v/>
      </c>
      <c r="S32" s="41"/>
      <c r="T32" s="65"/>
      <c r="U32" s="63" t="str">
        <f t="shared" si="12"/>
        <v/>
      </c>
      <c r="V32" s="35"/>
      <c r="W32" s="63" t="str">
        <f t="shared" si="13"/>
        <v/>
      </c>
      <c r="X32" s="35"/>
      <c r="Y32" s="63" t="str">
        <f t="shared" si="14"/>
        <v/>
      </c>
      <c r="Z32" s="35"/>
      <c r="AA32" s="63" t="str">
        <f t="shared" si="15"/>
        <v/>
      </c>
      <c r="AB32" s="64" t="str">
        <f>IF(ISNUMBER(T32),T32*IF(ISNUMBER(LOOKUP(8^3^8,MID(ASC(V32),MIN(FIND({0,1,2,3,4,5,6,7,8,9},ASC(V32)&amp;1234567890)),{1,2,3,4,5,6,7,8,9,10,11,12,13,14,15,16})*1)),LOOKUP(8^3^8,MID(ASC(V32),MIN(FIND({0,1,2,3,4,5,6,7,8,9},ASC(V32)&amp;1234567890)),{1,2,3,4,5,6,7,8,9,10,11,12,13,14,15,16})*1),1)*IF(ISNUMBER(LOOKUP(8^3^8,MID(ASC(X32),MIN(FIND({0,1,2,3,4,5,6,7,8,9},ASC(X32)&amp;1234567890)),{1,2,3,4,5,6,7,8,9,10,11,12,13,14,15,16})*1)),LOOKUP(8^3^8,MID(ASC(X32),MIN(FIND({0,1,2,3,4,5,6,7,8,9},ASC(X32)&amp;1234567890)),{1,2,3,4,5,6,7,8,9,10,11,12,13,14,15,16})*1),1)*IF(ISNUMBER(LOOKUP(8^3^8,MID(ASC(Z32),MIN(FIND({0,1,2,3,4,5,6,7,8,9},ASC(Z32)&amp;1234567890)),{1,2,3,4,5,6,7,8,9,10,11,12,13,14,15,16})*1)),LOOKUP(8^3^8,MID(ASC(Z32),MIN(FIND({0,1,2,3,4,5,6,7,8,9},ASC(Z32)&amp;1234567890)),{1,2,3,4,5,6,7,8,9,10,11,12,13,14,15,16})*1),1),"")</f>
        <v/>
      </c>
    </row>
    <row r="33" spans="1:28" ht="21" customHeight="1">
      <c r="A33" s="130"/>
      <c r="B33" s="131"/>
      <c r="C33" s="132"/>
      <c r="D33" s="132"/>
      <c r="E33" s="132"/>
      <c r="F33" s="133"/>
      <c r="G33" s="134"/>
      <c r="H33" s="133"/>
      <c r="I33" s="134"/>
      <c r="J33" s="133"/>
      <c r="K33" s="134"/>
      <c r="L33" s="133"/>
      <c r="M33" s="134"/>
      <c r="N33" s="135"/>
      <c r="O33" s="13"/>
      <c r="P33" s="4"/>
      <c r="Q33" s="40" t="str">
        <f t="shared" si="10"/>
        <v/>
      </c>
      <c r="R33" s="40" t="str">
        <f t="shared" si="11"/>
        <v/>
      </c>
      <c r="S33" s="41"/>
      <c r="T33" s="65"/>
      <c r="U33" s="63" t="str">
        <f t="shared" si="12"/>
        <v/>
      </c>
      <c r="V33" s="35"/>
      <c r="W33" s="63" t="str">
        <f t="shared" si="13"/>
        <v/>
      </c>
      <c r="X33" s="35"/>
      <c r="Y33" s="63" t="str">
        <f t="shared" si="14"/>
        <v/>
      </c>
      <c r="Z33" s="35"/>
      <c r="AA33" s="63" t="str">
        <f t="shared" si="15"/>
        <v/>
      </c>
      <c r="AB33" s="64" t="str">
        <f>IF(ISNUMBER(T33),T33*IF(ISNUMBER(LOOKUP(8^3^8,MID(ASC(V33),MIN(FIND({0,1,2,3,4,5,6,7,8,9},ASC(V33)&amp;1234567890)),{1,2,3,4,5,6,7,8,9,10,11,12,13,14,15,16})*1)),LOOKUP(8^3^8,MID(ASC(V33),MIN(FIND({0,1,2,3,4,5,6,7,8,9},ASC(V33)&amp;1234567890)),{1,2,3,4,5,6,7,8,9,10,11,12,13,14,15,16})*1),1)*IF(ISNUMBER(LOOKUP(8^3^8,MID(ASC(X33),MIN(FIND({0,1,2,3,4,5,6,7,8,9},ASC(X33)&amp;1234567890)),{1,2,3,4,5,6,7,8,9,10,11,12,13,14,15,16})*1)),LOOKUP(8^3^8,MID(ASC(X33),MIN(FIND({0,1,2,3,4,5,6,7,8,9},ASC(X33)&amp;1234567890)),{1,2,3,4,5,6,7,8,9,10,11,12,13,14,15,16})*1),1)*IF(ISNUMBER(LOOKUP(8^3^8,MID(ASC(Z33),MIN(FIND({0,1,2,3,4,5,6,7,8,9},ASC(Z33)&amp;1234567890)),{1,2,3,4,5,6,7,8,9,10,11,12,13,14,15,16})*1)),LOOKUP(8^3^8,MID(ASC(Z33),MIN(FIND({0,1,2,3,4,5,6,7,8,9},ASC(Z33)&amp;1234567890)),{1,2,3,4,5,6,7,8,9,10,11,12,13,14,15,16})*1),1),"")</f>
        <v/>
      </c>
    </row>
    <row r="34" spans="1:28" ht="21" customHeight="1">
      <c r="A34" s="130"/>
      <c r="B34" s="131"/>
      <c r="C34" s="132"/>
      <c r="D34" s="132"/>
      <c r="E34" s="132"/>
      <c r="F34" s="133"/>
      <c r="G34" s="134"/>
      <c r="H34" s="133"/>
      <c r="I34" s="134"/>
      <c r="J34" s="133"/>
      <c r="K34" s="134"/>
      <c r="L34" s="133"/>
      <c r="M34" s="134"/>
      <c r="N34" s="135"/>
      <c r="O34" s="13"/>
      <c r="P34" s="4"/>
      <c r="Q34" s="40" t="str">
        <f t="shared" si="10"/>
        <v/>
      </c>
      <c r="R34" s="40" t="str">
        <f t="shared" si="11"/>
        <v/>
      </c>
      <c r="S34" s="41"/>
      <c r="T34" s="65"/>
      <c r="U34" s="63" t="str">
        <f t="shared" si="12"/>
        <v/>
      </c>
      <c r="V34" s="35"/>
      <c r="W34" s="63" t="str">
        <f t="shared" si="13"/>
        <v/>
      </c>
      <c r="X34" s="35"/>
      <c r="Y34" s="63" t="str">
        <f t="shared" si="14"/>
        <v/>
      </c>
      <c r="Z34" s="35"/>
      <c r="AA34" s="63" t="str">
        <f t="shared" si="15"/>
        <v/>
      </c>
      <c r="AB34" s="64" t="str">
        <f>IF(ISNUMBER(T34),T34*IF(ISNUMBER(LOOKUP(8^3^8,MID(ASC(V34),MIN(FIND({0,1,2,3,4,5,6,7,8,9},ASC(V34)&amp;1234567890)),{1,2,3,4,5,6,7,8,9,10,11,12,13,14,15,16})*1)),LOOKUP(8^3^8,MID(ASC(V34),MIN(FIND({0,1,2,3,4,5,6,7,8,9},ASC(V34)&amp;1234567890)),{1,2,3,4,5,6,7,8,9,10,11,12,13,14,15,16})*1),1)*IF(ISNUMBER(LOOKUP(8^3^8,MID(ASC(X34),MIN(FIND({0,1,2,3,4,5,6,7,8,9},ASC(X34)&amp;1234567890)),{1,2,3,4,5,6,7,8,9,10,11,12,13,14,15,16})*1)),LOOKUP(8^3^8,MID(ASC(X34),MIN(FIND({0,1,2,3,4,5,6,7,8,9},ASC(X34)&amp;1234567890)),{1,2,3,4,5,6,7,8,9,10,11,12,13,14,15,16})*1),1)*IF(ISNUMBER(LOOKUP(8^3^8,MID(ASC(Z34),MIN(FIND({0,1,2,3,4,5,6,7,8,9},ASC(Z34)&amp;1234567890)),{1,2,3,4,5,6,7,8,9,10,11,12,13,14,15,16})*1)),LOOKUP(8^3^8,MID(ASC(Z34),MIN(FIND({0,1,2,3,4,5,6,7,8,9},ASC(Z34)&amp;1234567890)),{1,2,3,4,5,6,7,8,9,10,11,12,13,14,15,16})*1),1),"")</f>
        <v/>
      </c>
    </row>
    <row r="35" spans="1:28" ht="21" customHeight="1">
      <c r="A35" s="130"/>
      <c r="B35" s="131"/>
      <c r="C35" s="132"/>
      <c r="D35" s="132"/>
      <c r="E35" s="132"/>
      <c r="F35" s="133"/>
      <c r="G35" s="134"/>
      <c r="H35" s="133"/>
      <c r="I35" s="134"/>
      <c r="J35" s="133"/>
      <c r="K35" s="134"/>
      <c r="L35" s="133"/>
      <c r="M35" s="134"/>
      <c r="N35" s="135"/>
      <c r="O35" s="13"/>
      <c r="P35" s="4"/>
      <c r="Q35" s="40" t="str">
        <f t="shared" si="10"/>
        <v/>
      </c>
      <c r="R35" s="40" t="str">
        <f t="shared" si="11"/>
        <v/>
      </c>
      <c r="S35" s="41"/>
      <c r="T35" s="65"/>
      <c r="U35" s="63" t="str">
        <f t="shared" si="12"/>
        <v/>
      </c>
      <c r="V35" s="35"/>
      <c r="W35" s="63" t="str">
        <f t="shared" si="13"/>
        <v/>
      </c>
      <c r="X35" s="35"/>
      <c r="Y35" s="63" t="str">
        <f t="shared" si="14"/>
        <v/>
      </c>
      <c r="Z35" s="35"/>
      <c r="AA35" s="63" t="str">
        <f t="shared" si="15"/>
        <v/>
      </c>
      <c r="AB35" s="64" t="str">
        <f>IF(ISNUMBER(T35),T35*IF(ISNUMBER(LOOKUP(8^3^8,MID(ASC(V35),MIN(FIND({0,1,2,3,4,5,6,7,8,9},ASC(V35)&amp;1234567890)),{1,2,3,4,5,6,7,8,9,10,11,12,13,14,15,16})*1)),LOOKUP(8^3^8,MID(ASC(V35),MIN(FIND({0,1,2,3,4,5,6,7,8,9},ASC(V35)&amp;1234567890)),{1,2,3,4,5,6,7,8,9,10,11,12,13,14,15,16})*1),1)*IF(ISNUMBER(LOOKUP(8^3^8,MID(ASC(X35),MIN(FIND({0,1,2,3,4,5,6,7,8,9},ASC(X35)&amp;1234567890)),{1,2,3,4,5,6,7,8,9,10,11,12,13,14,15,16})*1)),LOOKUP(8^3^8,MID(ASC(X35),MIN(FIND({0,1,2,3,4,5,6,7,8,9},ASC(X35)&amp;1234567890)),{1,2,3,4,5,6,7,8,9,10,11,12,13,14,15,16})*1),1)*IF(ISNUMBER(LOOKUP(8^3^8,MID(ASC(Z35),MIN(FIND({0,1,2,3,4,5,6,7,8,9},ASC(Z35)&amp;1234567890)),{1,2,3,4,5,6,7,8,9,10,11,12,13,14,15,16})*1)),LOOKUP(8^3^8,MID(ASC(Z35),MIN(FIND({0,1,2,3,4,5,6,7,8,9},ASC(Z35)&amp;1234567890)),{1,2,3,4,5,6,7,8,9,10,11,12,13,14,15,16})*1),1),"")</f>
        <v/>
      </c>
    </row>
    <row r="36" spans="1:28" ht="21" customHeight="1">
      <c r="A36" s="130"/>
      <c r="B36" s="131"/>
      <c r="C36" s="132"/>
      <c r="D36" s="132"/>
      <c r="E36" s="132"/>
      <c r="F36" s="133"/>
      <c r="G36" s="134"/>
      <c r="H36" s="133"/>
      <c r="I36" s="134"/>
      <c r="J36" s="133"/>
      <c r="K36" s="134"/>
      <c r="L36" s="133"/>
      <c r="M36" s="134"/>
      <c r="N36" s="135"/>
      <c r="O36" s="13"/>
      <c r="P36" s="4"/>
      <c r="Q36" s="40" t="str">
        <f t="shared" si="10"/>
        <v/>
      </c>
      <c r="R36" s="40" t="str">
        <f t="shared" si="11"/>
        <v/>
      </c>
      <c r="S36" s="41"/>
      <c r="T36" s="65"/>
      <c r="U36" s="63" t="str">
        <f t="shared" si="12"/>
        <v/>
      </c>
      <c r="V36" s="35"/>
      <c r="W36" s="63" t="str">
        <f t="shared" si="13"/>
        <v/>
      </c>
      <c r="X36" s="35"/>
      <c r="Y36" s="63" t="str">
        <f t="shared" si="14"/>
        <v/>
      </c>
      <c r="Z36" s="35"/>
      <c r="AA36" s="63" t="str">
        <f t="shared" si="15"/>
        <v/>
      </c>
      <c r="AB36" s="64" t="str">
        <f>IF(ISNUMBER(T36),T36*IF(ISNUMBER(LOOKUP(8^3^8,MID(ASC(V36),MIN(FIND({0,1,2,3,4,5,6,7,8,9},ASC(V36)&amp;1234567890)),{1,2,3,4,5,6,7,8,9,10,11,12,13,14,15,16})*1)),LOOKUP(8^3^8,MID(ASC(V36),MIN(FIND({0,1,2,3,4,5,6,7,8,9},ASC(V36)&amp;1234567890)),{1,2,3,4,5,6,7,8,9,10,11,12,13,14,15,16})*1),1)*IF(ISNUMBER(LOOKUP(8^3^8,MID(ASC(X36),MIN(FIND({0,1,2,3,4,5,6,7,8,9},ASC(X36)&amp;1234567890)),{1,2,3,4,5,6,7,8,9,10,11,12,13,14,15,16})*1)),LOOKUP(8^3^8,MID(ASC(X36),MIN(FIND({0,1,2,3,4,5,6,7,8,9},ASC(X36)&amp;1234567890)),{1,2,3,4,5,6,7,8,9,10,11,12,13,14,15,16})*1),1)*IF(ISNUMBER(LOOKUP(8^3^8,MID(ASC(Z36),MIN(FIND({0,1,2,3,4,5,6,7,8,9},ASC(Z36)&amp;1234567890)),{1,2,3,4,5,6,7,8,9,10,11,12,13,14,15,16})*1)),LOOKUP(8^3^8,MID(ASC(Z36),MIN(FIND({0,1,2,3,4,5,6,7,8,9},ASC(Z36)&amp;1234567890)),{1,2,3,4,5,6,7,8,9,10,11,12,13,14,15,16})*1),1),"")</f>
        <v/>
      </c>
    </row>
    <row r="37" spans="1:28" ht="21" customHeight="1">
      <c r="A37" s="130"/>
      <c r="B37" s="131"/>
      <c r="C37" s="132"/>
      <c r="D37" s="132"/>
      <c r="E37" s="132"/>
      <c r="F37" s="133"/>
      <c r="G37" s="134"/>
      <c r="H37" s="133"/>
      <c r="I37" s="134"/>
      <c r="J37" s="133"/>
      <c r="K37" s="134"/>
      <c r="L37" s="133"/>
      <c r="M37" s="134"/>
      <c r="N37" s="135"/>
      <c r="O37" s="13"/>
      <c r="P37" s="4"/>
      <c r="Q37" s="40" t="str">
        <f t="shared" si="10"/>
        <v/>
      </c>
      <c r="R37" s="40" t="str">
        <f t="shared" si="11"/>
        <v/>
      </c>
      <c r="S37" s="41"/>
      <c r="T37" s="65"/>
      <c r="U37" s="63" t="str">
        <f t="shared" si="12"/>
        <v/>
      </c>
      <c r="V37" s="35"/>
      <c r="W37" s="63" t="str">
        <f t="shared" si="13"/>
        <v/>
      </c>
      <c r="X37" s="35"/>
      <c r="Y37" s="63" t="str">
        <f t="shared" si="14"/>
        <v/>
      </c>
      <c r="Z37" s="35"/>
      <c r="AA37" s="63" t="str">
        <f t="shared" si="15"/>
        <v/>
      </c>
      <c r="AB37" s="64" t="str">
        <f>IF(ISNUMBER(T37),T37*IF(ISNUMBER(LOOKUP(8^3^8,MID(ASC(V37),MIN(FIND({0,1,2,3,4,5,6,7,8,9},ASC(V37)&amp;1234567890)),{1,2,3,4,5,6,7,8,9,10,11,12,13,14,15,16})*1)),LOOKUP(8^3^8,MID(ASC(V37),MIN(FIND({0,1,2,3,4,5,6,7,8,9},ASC(V37)&amp;1234567890)),{1,2,3,4,5,6,7,8,9,10,11,12,13,14,15,16})*1),1)*IF(ISNUMBER(LOOKUP(8^3^8,MID(ASC(X37),MIN(FIND({0,1,2,3,4,5,6,7,8,9},ASC(X37)&amp;1234567890)),{1,2,3,4,5,6,7,8,9,10,11,12,13,14,15,16})*1)),LOOKUP(8^3^8,MID(ASC(X37),MIN(FIND({0,1,2,3,4,5,6,7,8,9},ASC(X37)&amp;1234567890)),{1,2,3,4,5,6,7,8,9,10,11,12,13,14,15,16})*1),1)*IF(ISNUMBER(LOOKUP(8^3^8,MID(ASC(Z37),MIN(FIND({0,1,2,3,4,5,6,7,8,9},ASC(Z37)&amp;1234567890)),{1,2,3,4,5,6,7,8,9,10,11,12,13,14,15,16})*1)),LOOKUP(8^3^8,MID(ASC(Z37),MIN(FIND({0,1,2,3,4,5,6,7,8,9},ASC(Z37)&amp;1234567890)),{1,2,3,4,5,6,7,8,9,10,11,12,13,14,15,16})*1),1),"")</f>
        <v/>
      </c>
    </row>
    <row r="38" spans="1:28" ht="21" customHeight="1">
      <c r="A38" s="130"/>
      <c r="B38" s="131"/>
      <c r="C38" s="132"/>
      <c r="D38" s="132"/>
      <c r="E38" s="132"/>
      <c r="F38" s="133"/>
      <c r="G38" s="134"/>
      <c r="H38" s="133"/>
      <c r="I38" s="134"/>
      <c r="J38" s="133"/>
      <c r="K38" s="134"/>
      <c r="L38" s="133"/>
      <c r="M38" s="134"/>
      <c r="N38" s="135"/>
      <c r="O38" s="13"/>
      <c r="P38" s="4"/>
      <c r="Q38" s="40" t="str">
        <f t="shared" si="10"/>
        <v/>
      </c>
      <c r="R38" s="40" t="str">
        <f t="shared" si="11"/>
        <v/>
      </c>
      <c r="S38" s="41"/>
      <c r="T38" s="65"/>
      <c r="U38" s="63" t="str">
        <f t="shared" si="12"/>
        <v/>
      </c>
      <c r="V38" s="35"/>
      <c r="W38" s="63" t="str">
        <f t="shared" si="13"/>
        <v/>
      </c>
      <c r="X38" s="35"/>
      <c r="Y38" s="63" t="str">
        <f t="shared" si="14"/>
        <v/>
      </c>
      <c r="Z38" s="35"/>
      <c r="AA38" s="63" t="str">
        <f t="shared" si="15"/>
        <v/>
      </c>
      <c r="AB38" s="64" t="str">
        <f>IF(ISNUMBER(T38),T38*IF(ISNUMBER(LOOKUP(8^3^8,MID(ASC(V38),MIN(FIND({0,1,2,3,4,5,6,7,8,9},ASC(V38)&amp;1234567890)),{1,2,3,4,5,6,7,8,9,10,11,12,13,14,15,16})*1)),LOOKUP(8^3^8,MID(ASC(V38),MIN(FIND({0,1,2,3,4,5,6,7,8,9},ASC(V38)&amp;1234567890)),{1,2,3,4,5,6,7,8,9,10,11,12,13,14,15,16})*1),1)*IF(ISNUMBER(LOOKUP(8^3^8,MID(ASC(X38),MIN(FIND({0,1,2,3,4,5,6,7,8,9},ASC(X38)&amp;1234567890)),{1,2,3,4,5,6,7,8,9,10,11,12,13,14,15,16})*1)),LOOKUP(8^3^8,MID(ASC(X38),MIN(FIND({0,1,2,3,4,5,6,7,8,9},ASC(X38)&amp;1234567890)),{1,2,3,4,5,6,7,8,9,10,11,12,13,14,15,16})*1),1)*IF(ISNUMBER(LOOKUP(8^3^8,MID(ASC(Z38),MIN(FIND({0,1,2,3,4,5,6,7,8,9},ASC(Z38)&amp;1234567890)),{1,2,3,4,5,6,7,8,9,10,11,12,13,14,15,16})*1)),LOOKUP(8^3^8,MID(ASC(Z38),MIN(FIND({0,1,2,3,4,5,6,7,8,9},ASC(Z38)&amp;1234567890)),{1,2,3,4,5,6,7,8,9,10,11,12,13,14,15,16})*1),1),"")</f>
        <v/>
      </c>
    </row>
    <row r="39" spans="1:28" ht="21" customHeight="1">
      <c r="A39" s="130"/>
      <c r="B39" s="131"/>
      <c r="C39" s="132"/>
      <c r="D39" s="132"/>
      <c r="E39" s="132"/>
      <c r="F39" s="133"/>
      <c r="G39" s="134"/>
      <c r="H39" s="133"/>
      <c r="I39" s="134"/>
      <c r="J39" s="133"/>
      <c r="K39" s="134"/>
      <c r="L39" s="133"/>
      <c r="M39" s="134"/>
      <c r="N39" s="135"/>
      <c r="O39" s="13"/>
      <c r="P39" s="4"/>
      <c r="Q39" s="40" t="str">
        <f t="shared" si="10"/>
        <v/>
      </c>
      <c r="R39" s="40" t="str">
        <f t="shared" si="11"/>
        <v/>
      </c>
      <c r="S39" s="41"/>
      <c r="T39" s="65"/>
      <c r="U39" s="63" t="str">
        <f t="shared" si="12"/>
        <v/>
      </c>
      <c r="V39" s="35"/>
      <c r="W39" s="63" t="str">
        <f t="shared" si="13"/>
        <v/>
      </c>
      <c r="X39" s="35"/>
      <c r="Y39" s="63" t="str">
        <f t="shared" si="14"/>
        <v/>
      </c>
      <c r="Z39" s="35"/>
      <c r="AA39" s="63" t="str">
        <f t="shared" si="15"/>
        <v/>
      </c>
      <c r="AB39" s="64" t="str">
        <f>IF(ISNUMBER(T39),T39*IF(ISNUMBER(LOOKUP(8^3^8,MID(ASC(V39),MIN(FIND({0,1,2,3,4,5,6,7,8,9},ASC(V39)&amp;1234567890)),{1,2,3,4,5,6,7,8,9,10,11,12,13,14,15,16})*1)),LOOKUP(8^3^8,MID(ASC(V39),MIN(FIND({0,1,2,3,4,5,6,7,8,9},ASC(V39)&amp;1234567890)),{1,2,3,4,5,6,7,8,9,10,11,12,13,14,15,16})*1),1)*IF(ISNUMBER(LOOKUP(8^3^8,MID(ASC(X39),MIN(FIND({0,1,2,3,4,5,6,7,8,9},ASC(X39)&amp;1234567890)),{1,2,3,4,5,6,7,8,9,10,11,12,13,14,15,16})*1)),LOOKUP(8^3^8,MID(ASC(X39),MIN(FIND({0,1,2,3,4,5,6,7,8,9},ASC(X39)&amp;1234567890)),{1,2,3,4,5,6,7,8,9,10,11,12,13,14,15,16})*1),1)*IF(ISNUMBER(LOOKUP(8^3^8,MID(ASC(Z39),MIN(FIND({0,1,2,3,4,5,6,7,8,9},ASC(Z39)&amp;1234567890)),{1,2,3,4,5,6,7,8,9,10,11,12,13,14,15,16})*1)),LOOKUP(8^3^8,MID(ASC(Z39),MIN(FIND({0,1,2,3,4,5,6,7,8,9},ASC(Z39)&amp;1234567890)),{1,2,3,4,5,6,7,8,9,10,11,12,13,14,15,16})*1),1),"")</f>
        <v/>
      </c>
    </row>
    <row r="40" spans="1:28" ht="21" customHeight="1">
      <c r="A40" s="130"/>
      <c r="B40" s="131"/>
      <c r="C40" s="132"/>
      <c r="D40" s="132"/>
      <c r="E40" s="132"/>
      <c r="F40" s="133"/>
      <c r="G40" s="134"/>
      <c r="H40" s="133"/>
      <c r="I40" s="134"/>
      <c r="J40" s="133"/>
      <c r="K40" s="134"/>
      <c r="L40" s="133"/>
      <c r="M40" s="134"/>
      <c r="N40" s="135"/>
      <c r="O40" s="13"/>
      <c r="P40" s="4"/>
      <c r="Q40" s="40" t="str">
        <f t="shared" si="10"/>
        <v/>
      </c>
      <c r="R40" s="40" t="str">
        <f t="shared" si="11"/>
        <v/>
      </c>
      <c r="S40" s="41"/>
      <c r="T40" s="65"/>
      <c r="U40" s="63" t="str">
        <f t="shared" si="12"/>
        <v/>
      </c>
      <c r="V40" s="35"/>
      <c r="W40" s="63" t="str">
        <f t="shared" si="13"/>
        <v/>
      </c>
      <c r="X40" s="35"/>
      <c r="Y40" s="63" t="str">
        <f t="shared" si="14"/>
        <v/>
      </c>
      <c r="Z40" s="35"/>
      <c r="AA40" s="63" t="str">
        <f t="shared" si="15"/>
        <v/>
      </c>
      <c r="AB40" s="64" t="str">
        <f>IF(ISNUMBER(T40),T40*IF(ISNUMBER(LOOKUP(8^3^8,MID(ASC(V40),MIN(FIND({0,1,2,3,4,5,6,7,8,9},ASC(V40)&amp;1234567890)),{1,2,3,4,5,6,7,8,9,10,11,12,13,14,15,16})*1)),LOOKUP(8^3^8,MID(ASC(V40),MIN(FIND({0,1,2,3,4,5,6,7,8,9},ASC(V40)&amp;1234567890)),{1,2,3,4,5,6,7,8,9,10,11,12,13,14,15,16})*1),1)*IF(ISNUMBER(LOOKUP(8^3^8,MID(ASC(X40),MIN(FIND({0,1,2,3,4,5,6,7,8,9},ASC(X40)&amp;1234567890)),{1,2,3,4,5,6,7,8,9,10,11,12,13,14,15,16})*1)),LOOKUP(8^3^8,MID(ASC(X40),MIN(FIND({0,1,2,3,4,5,6,7,8,9},ASC(X40)&amp;1234567890)),{1,2,3,4,5,6,7,8,9,10,11,12,13,14,15,16})*1),1)*IF(ISNUMBER(LOOKUP(8^3^8,MID(ASC(Z40),MIN(FIND({0,1,2,3,4,5,6,7,8,9},ASC(Z40)&amp;1234567890)),{1,2,3,4,5,6,7,8,9,10,11,12,13,14,15,16})*1)),LOOKUP(8^3^8,MID(ASC(Z40),MIN(FIND({0,1,2,3,4,5,6,7,8,9},ASC(Z40)&amp;1234567890)),{1,2,3,4,5,6,7,8,9,10,11,12,13,14,15,16})*1),1),"")</f>
        <v/>
      </c>
    </row>
    <row r="41" spans="1:28" ht="21" customHeight="1">
      <c r="A41" s="130"/>
      <c r="B41" s="131"/>
      <c r="C41" s="132"/>
      <c r="D41" s="132"/>
      <c r="E41" s="132"/>
      <c r="F41" s="133"/>
      <c r="G41" s="134"/>
      <c r="H41" s="133"/>
      <c r="I41" s="134"/>
      <c r="J41" s="133"/>
      <c r="K41" s="134"/>
      <c r="L41" s="133"/>
      <c r="M41" s="134"/>
      <c r="N41" s="135"/>
      <c r="O41" s="13"/>
      <c r="P41" s="4"/>
      <c r="Q41" s="40" t="str">
        <f t="shared" si="10"/>
        <v/>
      </c>
      <c r="R41" s="40" t="str">
        <f t="shared" si="11"/>
        <v/>
      </c>
      <c r="S41" s="41"/>
      <c r="T41" s="65"/>
      <c r="U41" s="63" t="str">
        <f t="shared" si="12"/>
        <v/>
      </c>
      <c r="V41" s="35"/>
      <c r="W41" s="63" t="str">
        <f t="shared" si="13"/>
        <v/>
      </c>
      <c r="X41" s="35"/>
      <c r="Y41" s="63" t="str">
        <f t="shared" si="14"/>
        <v/>
      </c>
      <c r="Z41" s="35"/>
      <c r="AA41" s="63" t="str">
        <f t="shared" si="15"/>
        <v/>
      </c>
      <c r="AB41" s="64" t="str">
        <f>IF(ISNUMBER(T41),T41*IF(ISNUMBER(LOOKUP(8^3^8,MID(ASC(V41),MIN(FIND({0,1,2,3,4,5,6,7,8,9},ASC(V41)&amp;1234567890)),{1,2,3,4,5,6,7,8,9,10,11,12,13,14,15,16})*1)),LOOKUP(8^3^8,MID(ASC(V41),MIN(FIND({0,1,2,3,4,5,6,7,8,9},ASC(V41)&amp;1234567890)),{1,2,3,4,5,6,7,8,9,10,11,12,13,14,15,16})*1),1)*IF(ISNUMBER(LOOKUP(8^3^8,MID(ASC(X41),MIN(FIND({0,1,2,3,4,5,6,7,8,9},ASC(X41)&amp;1234567890)),{1,2,3,4,5,6,7,8,9,10,11,12,13,14,15,16})*1)),LOOKUP(8^3^8,MID(ASC(X41),MIN(FIND({0,1,2,3,4,5,6,7,8,9},ASC(X41)&amp;1234567890)),{1,2,3,4,5,6,7,8,9,10,11,12,13,14,15,16})*1),1)*IF(ISNUMBER(LOOKUP(8^3^8,MID(ASC(Z41),MIN(FIND({0,1,2,3,4,5,6,7,8,9},ASC(Z41)&amp;1234567890)),{1,2,3,4,5,6,7,8,9,10,11,12,13,14,15,16})*1)),LOOKUP(8^3^8,MID(ASC(Z41),MIN(FIND({0,1,2,3,4,5,6,7,8,9},ASC(Z41)&amp;1234567890)),{1,2,3,4,5,6,7,8,9,10,11,12,13,14,15,16})*1),1),"")</f>
        <v/>
      </c>
    </row>
    <row r="42" spans="1:28" ht="21" customHeight="1">
      <c r="A42" s="130"/>
      <c r="B42" s="131"/>
      <c r="C42" s="132"/>
      <c r="D42" s="132"/>
      <c r="E42" s="132"/>
      <c r="F42" s="133"/>
      <c r="G42" s="134"/>
      <c r="H42" s="133"/>
      <c r="I42" s="134"/>
      <c r="J42" s="133"/>
      <c r="K42" s="134"/>
      <c r="L42" s="133"/>
      <c r="M42" s="134"/>
      <c r="N42" s="135"/>
      <c r="O42" s="13"/>
      <c r="P42" s="4"/>
      <c r="Q42" s="40" t="str">
        <f t="shared" si="10"/>
        <v/>
      </c>
      <c r="R42" s="40" t="str">
        <f t="shared" si="11"/>
        <v/>
      </c>
      <c r="S42" s="41"/>
      <c r="T42" s="65"/>
      <c r="U42" s="63" t="str">
        <f t="shared" si="12"/>
        <v/>
      </c>
      <c r="V42" s="35"/>
      <c r="W42" s="63" t="str">
        <f t="shared" si="13"/>
        <v/>
      </c>
      <c r="X42" s="35"/>
      <c r="Y42" s="63" t="str">
        <f t="shared" si="14"/>
        <v/>
      </c>
      <c r="Z42" s="35"/>
      <c r="AA42" s="63" t="str">
        <f t="shared" si="15"/>
        <v/>
      </c>
      <c r="AB42" s="64" t="str">
        <f>IF(ISNUMBER(T42),T42*IF(ISNUMBER(LOOKUP(8^3^8,MID(ASC(V42),MIN(FIND({0,1,2,3,4,5,6,7,8,9},ASC(V42)&amp;1234567890)),{1,2,3,4,5,6,7,8,9,10,11,12,13,14,15,16})*1)),LOOKUP(8^3^8,MID(ASC(V42),MIN(FIND({0,1,2,3,4,5,6,7,8,9},ASC(V42)&amp;1234567890)),{1,2,3,4,5,6,7,8,9,10,11,12,13,14,15,16})*1),1)*IF(ISNUMBER(LOOKUP(8^3^8,MID(ASC(X42),MIN(FIND({0,1,2,3,4,5,6,7,8,9},ASC(X42)&amp;1234567890)),{1,2,3,4,5,6,7,8,9,10,11,12,13,14,15,16})*1)),LOOKUP(8^3^8,MID(ASC(X42),MIN(FIND({0,1,2,3,4,5,6,7,8,9},ASC(X42)&amp;1234567890)),{1,2,3,4,5,6,7,8,9,10,11,12,13,14,15,16})*1),1)*IF(ISNUMBER(LOOKUP(8^3^8,MID(ASC(Z42),MIN(FIND({0,1,2,3,4,5,6,7,8,9},ASC(Z42)&amp;1234567890)),{1,2,3,4,5,6,7,8,9,10,11,12,13,14,15,16})*1)),LOOKUP(8^3^8,MID(ASC(Z42),MIN(FIND({0,1,2,3,4,5,6,7,8,9},ASC(Z42)&amp;1234567890)),{1,2,3,4,5,6,7,8,9,10,11,12,13,14,15,16})*1),1),"")</f>
        <v/>
      </c>
    </row>
    <row r="43" spans="1:28" ht="21" customHeight="1">
      <c r="A43" s="130"/>
      <c r="B43" s="131"/>
      <c r="C43" s="132"/>
      <c r="D43" s="132"/>
      <c r="E43" s="132"/>
      <c r="F43" s="133"/>
      <c r="G43" s="134"/>
      <c r="H43" s="133"/>
      <c r="I43" s="134"/>
      <c r="J43" s="133"/>
      <c r="K43" s="134"/>
      <c r="L43" s="133"/>
      <c r="M43" s="134"/>
      <c r="N43" s="135"/>
      <c r="O43" s="13"/>
      <c r="P43" s="4"/>
      <c r="Q43" s="40" t="str">
        <f t="shared" si="10"/>
        <v/>
      </c>
      <c r="R43" s="40" t="str">
        <f t="shared" si="11"/>
        <v/>
      </c>
      <c r="S43" s="41"/>
      <c r="T43" s="65"/>
      <c r="U43" s="63" t="str">
        <f t="shared" si="12"/>
        <v/>
      </c>
      <c r="V43" s="35"/>
      <c r="W43" s="63" t="str">
        <f t="shared" si="13"/>
        <v/>
      </c>
      <c r="X43" s="35"/>
      <c r="Y43" s="63" t="str">
        <f t="shared" si="14"/>
        <v/>
      </c>
      <c r="Z43" s="35"/>
      <c r="AA43" s="63" t="str">
        <f t="shared" si="15"/>
        <v/>
      </c>
      <c r="AB43" s="64" t="str">
        <f>IF(ISNUMBER(T43),T43*IF(ISNUMBER(LOOKUP(8^3^8,MID(ASC(V43),MIN(FIND({0,1,2,3,4,5,6,7,8,9},ASC(V43)&amp;1234567890)),{1,2,3,4,5,6,7,8,9,10,11,12,13,14,15,16})*1)),LOOKUP(8^3^8,MID(ASC(V43),MIN(FIND({0,1,2,3,4,5,6,7,8,9},ASC(V43)&amp;1234567890)),{1,2,3,4,5,6,7,8,9,10,11,12,13,14,15,16})*1),1)*IF(ISNUMBER(LOOKUP(8^3^8,MID(ASC(X43),MIN(FIND({0,1,2,3,4,5,6,7,8,9},ASC(X43)&amp;1234567890)),{1,2,3,4,5,6,7,8,9,10,11,12,13,14,15,16})*1)),LOOKUP(8^3^8,MID(ASC(X43),MIN(FIND({0,1,2,3,4,5,6,7,8,9},ASC(X43)&amp;1234567890)),{1,2,3,4,5,6,7,8,9,10,11,12,13,14,15,16})*1),1)*IF(ISNUMBER(LOOKUP(8^3^8,MID(ASC(Z43),MIN(FIND({0,1,2,3,4,5,6,7,8,9},ASC(Z43)&amp;1234567890)),{1,2,3,4,5,6,7,8,9,10,11,12,13,14,15,16})*1)),LOOKUP(8^3^8,MID(ASC(Z43),MIN(FIND({0,1,2,3,4,5,6,7,8,9},ASC(Z43)&amp;1234567890)),{1,2,3,4,5,6,7,8,9,10,11,12,13,14,15,16})*1),1),"")</f>
        <v/>
      </c>
    </row>
    <row r="44" spans="1:28" ht="21" customHeight="1">
      <c r="A44" s="130"/>
      <c r="B44" s="131"/>
      <c r="C44" s="132"/>
      <c r="D44" s="132"/>
      <c r="E44" s="132"/>
      <c r="F44" s="133"/>
      <c r="G44" s="134"/>
      <c r="H44" s="133"/>
      <c r="I44" s="134"/>
      <c r="J44" s="133"/>
      <c r="K44" s="134"/>
      <c r="L44" s="133"/>
      <c r="M44" s="134"/>
      <c r="N44" s="135"/>
      <c r="O44" s="13"/>
      <c r="P44" s="4"/>
      <c r="Q44" s="40" t="str">
        <f t="shared" si="10"/>
        <v/>
      </c>
      <c r="R44" s="40" t="str">
        <f t="shared" si="11"/>
        <v/>
      </c>
      <c r="S44" s="41"/>
      <c r="T44" s="65"/>
      <c r="U44" s="63" t="str">
        <f t="shared" si="12"/>
        <v/>
      </c>
      <c r="V44" s="35"/>
      <c r="W44" s="63" t="str">
        <f t="shared" si="13"/>
        <v/>
      </c>
      <c r="X44" s="35"/>
      <c r="Y44" s="63" t="str">
        <f t="shared" si="14"/>
        <v/>
      </c>
      <c r="Z44" s="35"/>
      <c r="AA44" s="63" t="str">
        <f t="shared" si="15"/>
        <v/>
      </c>
      <c r="AB44" s="64" t="str">
        <f>IF(ISNUMBER(T44),T44*IF(ISNUMBER(LOOKUP(8^3^8,MID(ASC(V44),MIN(FIND({0,1,2,3,4,5,6,7,8,9},ASC(V44)&amp;1234567890)),{1,2,3,4,5,6,7,8,9,10,11,12,13,14,15,16})*1)),LOOKUP(8^3^8,MID(ASC(V44),MIN(FIND({0,1,2,3,4,5,6,7,8,9},ASC(V44)&amp;1234567890)),{1,2,3,4,5,6,7,8,9,10,11,12,13,14,15,16})*1),1)*IF(ISNUMBER(LOOKUP(8^3^8,MID(ASC(X44),MIN(FIND({0,1,2,3,4,5,6,7,8,9},ASC(X44)&amp;1234567890)),{1,2,3,4,5,6,7,8,9,10,11,12,13,14,15,16})*1)),LOOKUP(8^3^8,MID(ASC(X44),MIN(FIND({0,1,2,3,4,5,6,7,8,9},ASC(X44)&amp;1234567890)),{1,2,3,4,5,6,7,8,9,10,11,12,13,14,15,16})*1),1)*IF(ISNUMBER(LOOKUP(8^3^8,MID(ASC(Z44),MIN(FIND({0,1,2,3,4,5,6,7,8,9},ASC(Z44)&amp;1234567890)),{1,2,3,4,5,6,7,8,9,10,11,12,13,14,15,16})*1)),LOOKUP(8^3^8,MID(ASC(Z44),MIN(FIND({0,1,2,3,4,5,6,7,8,9},ASC(Z44)&amp;1234567890)),{1,2,3,4,5,6,7,8,9,10,11,12,13,14,15,16})*1),1),"")</f>
        <v/>
      </c>
    </row>
    <row r="45" spans="1:28" ht="21" customHeight="1">
      <c r="A45" s="130"/>
      <c r="B45" s="131"/>
      <c r="C45" s="132"/>
      <c r="D45" s="132"/>
      <c r="E45" s="132"/>
      <c r="F45" s="133"/>
      <c r="G45" s="134"/>
      <c r="H45" s="133"/>
      <c r="I45" s="134"/>
      <c r="J45" s="133"/>
      <c r="K45" s="134"/>
      <c r="L45" s="133"/>
      <c r="M45" s="134"/>
      <c r="N45" s="135"/>
      <c r="O45" s="13"/>
      <c r="P45" s="4"/>
      <c r="Q45" s="40" t="str">
        <f t="shared" si="10"/>
        <v/>
      </c>
      <c r="R45" s="40" t="str">
        <f t="shared" si="11"/>
        <v/>
      </c>
      <c r="S45" s="41"/>
      <c r="T45" s="65"/>
      <c r="U45" s="63" t="str">
        <f t="shared" si="12"/>
        <v/>
      </c>
      <c r="V45" s="35"/>
      <c r="W45" s="63" t="str">
        <f t="shared" si="13"/>
        <v/>
      </c>
      <c r="X45" s="35"/>
      <c r="Y45" s="63" t="str">
        <f t="shared" si="14"/>
        <v/>
      </c>
      <c r="Z45" s="35"/>
      <c r="AA45" s="63" t="str">
        <f t="shared" si="15"/>
        <v/>
      </c>
      <c r="AB45" s="64" t="str">
        <f>IF(ISNUMBER(T45),T45*IF(ISNUMBER(LOOKUP(8^3^8,MID(ASC(V45),MIN(FIND({0,1,2,3,4,5,6,7,8,9},ASC(V45)&amp;1234567890)),{1,2,3,4,5,6,7,8,9,10,11,12,13,14,15,16})*1)),LOOKUP(8^3^8,MID(ASC(V45),MIN(FIND({0,1,2,3,4,5,6,7,8,9},ASC(V45)&amp;1234567890)),{1,2,3,4,5,6,7,8,9,10,11,12,13,14,15,16})*1),1)*IF(ISNUMBER(LOOKUP(8^3^8,MID(ASC(X45),MIN(FIND({0,1,2,3,4,5,6,7,8,9},ASC(X45)&amp;1234567890)),{1,2,3,4,5,6,7,8,9,10,11,12,13,14,15,16})*1)),LOOKUP(8^3^8,MID(ASC(X45),MIN(FIND({0,1,2,3,4,5,6,7,8,9},ASC(X45)&amp;1234567890)),{1,2,3,4,5,6,7,8,9,10,11,12,13,14,15,16})*1),1)*IF(ISNUMBER(LOOKUP(8^3^8,MID(ASC(Z45),MIN(FIND({0,1,2,3,4,5,6,7,8,9},ASC(Z45)&amp;1234567890)),{1,2,3,4,5,6,7,8,9,10,11,12,13,14,15,16})*1)),LOOKUP(8^3^8,MID(ASC(Z45),MIN(FIND({0,1,2,3,4,5,6,7,8,9},ASC(Z45)&amp;1234567890)),{1,2,3,4,5,6,7,8,9,10,11,12,13,14,15,16})*1),1),"")</f>
        <v/>
      </c>
    </row>
    <row r="46" spans="1:28" ht="21" customHeight="1">
      <c r="A46" s="130"/>
      <c r="B46" s="131"/>
      <c r="C46" s="132"/>
      <c r="D46" s="132"/>
      <c r="E46" s="132"/>
      <c r="F46" s="133"/>
      <c r="G46" s="134"/>
      <c r="H46" s="133"/>
      <c r="I46" s="134"/>
      <c r="J46" s="133"/>
      <c r="K46" s="134"/>
      <c r="L46" s="133"/>
      <c r="M46" s="134"/>
      <c r="N46" s="135"/>
      <c r="O46" s="13"/>
      <c r="P46" s="4"/>
      <c r="Q46" s="40" t="str">
        <f t="shared" si="10"/>
        <v/>
      </c>
      <c r="R46" s="40" t="str">
        <f t="shared" si="11"/>
        <v/>
      </c>
      <c r="S46" s="41"/>
      <c r="T46" s="65"/>
      <c r="U46" s="63" t="str">
        <f t="shared" si="12"/>
        <v/>
      </c>
      <c r="V46" s="35"/>
      <c r="W46" s="63" t="str">
        <f t="shared" si="13"/>
        <v/>
      </c>
      <c r="X46" s="35"/>
      <c r="Y46" s="63" t="str">
        <f t="shared" si="14"/>
        <v/>
      </c>
      <c r="Z46" s="35"/>
      <c r="AA46" s="63" t="str">
        <f t="shared" si="15"/>
        <v/>
      </c>
      <c r="AB46" s="64" t="str">
        <f>IF(ISNUMBER(T46),T46*IF(ISNUMBER(LOOKUP(8^3^8,MID(ASC(V46),MIN(FIND({0,1,2,3,4,5,6,7,8,9},ASC(V46)&amp;1234567890)),{1,2,3,4,5,6,7,8,9,10,11,12,13,14,15,16})*1)),LOOKUP(8^3^8,MID(ASC(V46),MIN(FIND({0,1,2,3,4,5,6,7,8,9},ASC(V46)&amp;1234567890)),{1,2,3,4,5,6,7,8,9,10,11,12,13,14,15,16})*1),1)*IF(ISNUMBER(LOOKUP(8^3^8,MID(ASC(X46),MIN(FIND({0,1,2,3,4,5,6,7,8,9},ASC(X46)&amp;1234567890)),{1,2,3,4,5,6,7,8,9,10,11,12,13,14,15,16})*1)),LOOKUP(8^3^8,MID(ASC(X46),MIN(FIND({0,1,2,3,4,5,6,7,8,9},ASC(X46)&amp;1234567890)),{1,2,3,4,5,6,7,8,9,10,11,12,13,14,15,16})*1),1)*IF(ISNUMBER(LOOKUP(8^3^8,MID(ASC(Z46),MIN(FIND({0,1,2,3,4,5,6,7,8,9},ASC(Z46)&amp;1234567890)),{1,2,3,4,5,6,7,8,9,10,11,12,13,14,15,16})*1)),LOOKUP(8^3^8,MID(ASC(Z46),MIN(FIND({0,1,2,3,4,5,6,7,8,9},ASC(Z46)&amp;1234567890)),{1,2,3,4,5,6,7,8,9,10,11,12,13,14,15,16})*1),1),"")</f>
        <v/>
      </c>
    </row>
    <row r="47" spans="1:28" ht="21" customHeight="1">
      <c r="A47" s="130"/>
      <c r="B47" s="131"/>
      <c r="C47" s="132"/>
      <c r="D47" s="132"/>
      <c r="E47" s="132"/>
      <c r="F47" s="133"/>
      <c r="G47" s="134"/>
      <c r="H47" s="133"/>
      <c r="I47" s="134"/>
      <c r="J47" s="133"/>
      <c r="K47" s="134"/>
      <c r="L47" s="133"/>
      <c r="M47" s="134"/>
      <c r="N47" s="135"/>
      <c r="O47" s="13"/>
      <c r="P47" s="4"/>
      <c r="Q47" s="40" t="str">
        <f t="shared" si="10"/>
        <v/>
      </c>
      <c r="R47" s="40" t="str">
        <f t="shared" si="11"/>
        <v/>
      </c>
      <c r="S47" s="41"/>
      <c r="T47" s="65"/>
      <c r="U47" s="63" t="str">
        <f t="shared" si="12"/>
        <v/>
      </c>
      <c r="V47" s="35"/>
      <c r="W47" s="63" t="str">
        <f t="shared" si="13"/>
        <v/>
      </c>
      <c r="X47" s="35"/>
      <c r="Y47" s="63" t="str">
        <f t="shared" si="14"/>
        <v/>
      </c>
      <c r="Z47" s="35"/>
      <c r="AA47" s="63" t="str">
        <f t="shared" si="15"/>
        <v/>
      </c>
      <c r="AB47" s="64" t="str">
        <f>IF(ISNUMBER(T47),T47*IF(ISNUMBER(LOOKUP(8^3^8,MID(ASC(V47),MIN(FIND({0,1,2,3,4,5,6,7,8,9},ASC(V47)&amp;1234567890)),{1,2,3,4,5,6,7,8,9,10,11,12,13,14,15,16})*1)),LOOKUP(8^3^8,MID(ASC(V47),MIN(FIND({0,1,2,3,4,5,6,7,8,9},ASC(V47)&amp;1234567890)),{1,2,3,4,5,6,7,8,9,10,11,12,13,14,15,16})*1),1)*IF(ISNUMBER(LOOKUP(8^3^8,MID(ASC(X47),MIN(FIND({0,1,2,3,4,5,6,7,8,9},ASC(X47)&amp;1234567890)),{1,2,3,4,5,6,7,8,9,10,11,12,13,14,15,16})*1)),LOOKUP(8^3^8,MID(ASC(X47),MIN(FIND({0,1,2,3,4,5,6,7,8,9},ASC(X47)&amp;1234567890)),{1,2,3,4,5,6,7,8,9,10,11,12,13,14,15,16})*1),1)*IF(ISNUMBER(LOOKUP(8^3^8,MID(ASC(Z47),MIN(FIND({0,1,2,3,4,5,6,7,8,9},ASC(Z47)&amp;1234567890)),{1,2,3,4,5,6,7,8,9,10,11,12,13,14,15,16})*1)),LOOKUP(8^3^8,MID(ASC(Z47),MIN(FIND({0,1,2,3,4,5,6,7,8,9},ASC(Z47)&amp;1234567890)),{1,2,3,4,5,6,7,8,9,10,11,12,13,14,15,16})*1),1),"")</f>
        <v/>
      </c>
    </row>
    <row r="48" spans="1:28" ht="21" customHeight="1">
      <c r="A48" s="130"/>
      <c r="B48" s="131"/>
      <c r="C48" s="132"/>
      <c r="D48" s="132"/>
      <c r="E48" s="132"/>
      <c r="F48" s="133"/>
      <c r="G48" s="134"/>
      <c r="H48" s="133"/>
      <c r="I48" s="134"/>
      <c r="J48" s="133"/>
      <c r="K48" s="134"/>
      <c r="L48" s="133"/>
      <c r="M48" s="134"/>
      <c r="N48" s="135"/>
      <c r="O48" s="13"/>
      <c r="P48" s="4"/>
      <c r="Q48" s="40" t="str">
        <f t="shared" si="10"/>
        <v/>
      </c>
      <c r="R48" s="40" t="str">
        <f t="shared" si="11"/>
        <v/>
      </c>
      <c r="S48" s="41"/>
      <c r="T48" s="65"/>
      <c r="U48" s="63" t="str">
        <f t="shared" si="12"/>
        <v/>
      </c>
      <c r="V48" s="35"/>
      <c r="W48" s="63" t="str">
        <f t="shared" si="13"/>
        <v/>
      </c>
      <c r="X48" s="35"/>
      <c r="Y48" s="63" t="str">
        <f t="shared" si="14"/>
        <v/>
      </c>
      <c r="Z48" s="35"/>
      <c r="AA48" s="63" t="str">
        <f t="shared" si="15"/>
        <v/>
      </c>
      <c r="AB48" s="64" t="str">
        <f>IF(ISNUMBER(T48),T48*IF(ISNUMBER(LOOKUP(8^3^8,MID(ASC(V48),MIN(FIND({0,1,2,3,4,5,6,7,8,9},ASC(V48)&amp;1234567890)),{1,2,3,4,5,6,7,8,9,10,11,12,13,14,15,16})*1)),LOOKUP(8^3^8,MID(ASC(V48),MIN(FIND({0,1,2,3,4,5,6,7,8,9},ASC(V48)&amp;1234567890)),{1,2,3,4,5,6,7,8,9,10,11,12,13,14,15,16})*1),1)*IF(ISNUMBER(LOOKUP(8^3^8,MID(ASC(X48),MIN(FIND({0,1,2,3,4,5,6,7,8,9},ASC(X48)&amp;1234567890)),{1,2,3,4,5,6,7,8,9,10,11,12,13,14,15,16})*1)),LOOKUP(8^3^8,MID(ASC(X48),MIN(FIND({0,1,2,3,4,5,6,7,8,9},ASC(X48)&amp;1234567890)),{1,2,3,4,5,6,7,8,9,10,11,12,13,14,15,16})*1),1)*IF(ISNUMBER(LOOKUP(8^3^8,MID(ASC(Z48),MIN(FIND({0,1,2,3,4,5,6,7,8,9},ASC(Z48)&amp;1234567890)),{1,2,3,4,5,6,7,8,9,10,11,12,13,14,15,16})*1)),LOOKUP(8^3^8,MID(ASC(Z48),MIN(FIND({0,1,2,3,4,5,6,7,8,9},ASC(Z48)&amp;1234567890)),{1,2,3,4,5,6,7,8,9,10,11,12,13,14,15,16})*1),1),"")</f>
        <v/>
      </c>
    </row>
    <row r="49" spans="1:28" ht="21" customHeight="1">
      <c r="A49" s="130"/>
      <c r="B49" s="131"/>
      <c r="C49" s="132"/>
      <c r="D49" s="132"/>
      <c r="E49" s="132"/>
      <c r="F49" s="133"/>
      <c r="G49" s="134"/>
      <c r="H49" s="133"/>
      <c r="I49" s="134"/>
      <c r="J49" s="133"/>
      <c r="K49" s="134"/>
      <c r="L49" s="133"/>
      <c r="M49" s="134"/>
      <c r="N49" s="135"/>
      <c r="O49" s="13"/>
      <c r="P49" s="4"/>
      <c r="Q49" s="40" t="str">
        <f t="shared" si="10"/>
        <v/>
      </c>
      <c r="R49" s="40" t="str">
        <f t="shared" si="11"/>
        <v/>
      </c>
      <c r="S49" s="41"/>
      <c r="T49" s="65"/>
      <c r="U49" s="63" t="str">
        <f t="shared" si="12"/>
        <v/>
      </c>
      <c r="V49" s="35"/>
      <c r="W49" s="63" t="str">
        <f t="shared" si="13"/>
        <v/>
      </c>
      <c r="X49" s="35"/>
      <c r="Y49" s="63" t="str">
        <f t="shared" si="14"/>
        <v/>
      </c>
      <c r="Z49" s="35"/>
      <c r="AA49" s="63" t="str">
        <f t="shared" si="15"/>
        <v/>
      </c>
      <c r="AB49" s="64" t="str">
        <f>IF(ISNUMBER(T49),T49*IF(ISNUMBER(LOOKUP(8^3^8,MID(ASC(V49),MIN(FIND({0,1,2,3,4,5,6,7,8,9},ASC(V49)&amp;1234567890)),{1,2,3,4,5,6,7,8,9,10,11,12,13,14,15,16})*1)),LOOKUP(8^3^8,MID(ASC(V49),MIN(FIND({0,1,2,3,4,5,6,7,8,9},ASC(V49)&amp;1234567890)),{1,2,3,4,5,6,7,8,9,10,11,12,13,14,15,16})*1),1)*IF(ISNUMBER(LOOKUP(8^3^8,MID(ASC(X49),MIN(FIND({0,1,2,3,4,5,6,7,8,9},ASC(X49)&amp;1234567890)),{1,2,3,4,5,6,7,8,9,10,11,12,13,14,15,16})*1)),LOOKUP(8^3^8,MID(ASC(X49),MIN(FIND({0,1,2,3,4,5,6,7,8,9},ASC(X49)&amp;1234567890)),{1,2,3,4,5,6,7,8,9,10,11,12,13,14,15,16})*1),1)*IF(ISNUMBER(LOOKUP(8^3^8,MID(ASC(Z49),MIN(FIND({0,1,2,3,4,5,6,7,8,9},ASC(Z49)&amp;1234567890)),{1,2,3,4,5,6,7,8,9,10,11,12,13,14,15,16})*1)),LOOKUP(8^3^8,MID(ASC(Z49),MIN(FIND({0,1,2,3,4,5,6,7,8,9},ASC(Z49)&amp;1234567890)),{1,2,3,4,5,6,7,8,9,10,11,12,13,14,15,16})*1),1),"")</f>
        <v/>
      </c>
    </row>
    <row r="50" spans="1:28" ht="21" customHeight="1">
      <c r="A50" s="130"/>
      <c r="B50" s="131"/>
      <c r="C50" s="132"/>
      <c r="D50" s="132"/>
      <c r="E50" s="132"/>
      <c r="F50" s="133"/>
      <c r="G50" s="134"/>
      <c r="H50" s="133"/>
      <c r="I50" s="134"/>
      <c r="J50" s="133"/>
      <c r="K50" s="134"/>
      <c r="L50" s="133"/>
      <c r="M50" s="134"/>
      <c r="N50" s="135"/>
      <c r="O50" s="13"/>
      <c r="P50" s="4"/>
      <c r="Q50" s="40" t="str">
        <f t="shared" si="10"/>
        <v/>
      </c>
      <c r="R50" s="40" t="str">
        <f t="shared" si="11"/>
        <v/>
      </c>
      <c r="S50" s="41"/>
      <c r="T50" s="65"/>
      <c r="U50" s="63" t="str">
        <f t="shared" si="12"/>
        <v/>
      </c>
      <c r="V50" s="35"/>
      <c r="W50" s="63" t="str">
        <f t="shared" si="13"/>
        <v/>
      </c>
      <c r="X50" s="35"/>
      <c r="Y50" s="63" t="str">
        <f t="shared" si="14"/>
        <v/>
      </c>
      <c r="Z50" s="35"/>
      <c r="AA50" s="63" t="str">
        <f t="shared" si="15"/>
        <v/>
      </c>
      <c r="AB50" s="64" t="str">
        <f>IF(ISNUMBER(T50),T50*IF(ISNUMBER(LOOKUP(8^3^8,MID(ASC(V50),MIN(FIND({0,1,2,3,4,5,6,7,8,9},ASC(V50)&amp;1234567890)),{1,2,3,4,5,6,7,8,9,10,11,12,13,14,15,16})*1)),LOOKUP(8^3^8,MID(ASC(V50),MIN(FIND({0,1,2,3,4,5,6,7,8,9},ASC(V50)&amp;1234567890)),{1,2,3,4,5,6,7,8,9,10,11,12,13,14,15,16})*1),1)*IF(ISNUMBER(LOOKUP(8^3^8,MID(ASC(X50),MIN(FIND({0,1,2,3,4,5,6,7,8,9},ASC(X50)&amp;1234567890)),{1,2,3,4,5,6,7,8,9,10,11,12,13,14,15,16})*1)),LOOKUP(8^3^8,MID(ASC(X50),MIN(FIND({0,1,2,3,4,5,6,7,8,9},ASC(X50)&amp;1234567890)),{1,2,3,4,5,6,7,8,9,10,11,12,13,14,15,16})*1),1)*IF(ISNUMBER(LOOKUP(8^3^8,MID(ASC(Z50),MIN(FIND({0,1,2,3,4,5,6,7,8,9},ASC(Z50)&amp;1234567890)),{1,2,3,4,5,6,7,8,9,10,11,12,13,14,15,16})*1)),LOOKUP(8^3^8,MID(ASC(Z50),MIN(FIND({0,1,2,3,4,5,6,7,8,9},ASC(Z50)&amp;1234567890)),{1,2,3,4,5,6,7,8,9,10,11,12,13,14,15,16})*1),1),"")</f>
        <v/>
      </c>
    </row>
    <row r="51" spans="1:28" ht="21" customHeight="1">
      <c r="A51" s="130"/>
      <c r="B51" s="131"/>
      <c r="C51" s="132"/>
      <c r="D51" s="132"/>
      <c r="E51" s="132"/>
      <c r="F51" s="133"/>
      <c r="G51" s="134"/>
      <c r="H51" s="133"/>
      <c r="I51" s="134"/>
      <c r="J51" s="133"/>
      <c r="K51" s="134"/>
      <c r="L51" s="133"/>
      <c r="M51" s="134"/>
      <c r="N51" s="135"/>
      <c r="O51" s="13"/>
      <c r="P51" s="4"/>
      <c r="Q51" s="40" t="str">
        <f t="shared" si="10"/>
        <v/>
      </c>
      <c r="R51" s="40" t="str">
        <f t="shared" si="11"/>
        <v/>
      </c>
      <c r="S51" s="41"/>
      <c r="T51" s="65"/>
      <c r="U51" s="63" t="str">
        <f t="shared" si="12"/>
        <v/>
      </c>
      <c r="V51" s="35"/>
      <c r="W51" s="63" t="str">
        <f t="shared" si="13"/>
        <v/>
      </c>
      <c r="X51" s="35"/>
      <c r="Y51" s="63" t="str">
        <f t="shared" si="14"/>
        <v/>
      </c>
      <c r="Z51" s="35"/>
      <c r="AA51" s="63" t="str">
        <f t="shared" si="15"/>
        <v/>
      </c>
      <c r="AB51" s="64" t="str">
        <f>IF(ISNUMBER(T51),T51*IF(ISNUMBER(LOOKUP(8^3^8,MID(ASC(V51),MIN(FIND({0,1,2,3,4,5,6,7,8,9},ASC(V51)&amp;1234567890)),{1,2,3,4,5,6,7,8,9,10,11,12,13,14,15,16})*1)),LOOKUP(8^3^8,MID(ASC(V51),MIN(FIND({0,1,2,3,4,5,6,7,8,9},ASC(V51)&amp;1234567890)),{1,2,3,4,5,6,7,8,9,10,11,12,13,14,15,16})*1),1)*IF(ISNUMBER(LOOKUP(8^3^8,MID(ASC(X51),MIN(FIND({0,1,2,3,4,5,6,7,8,9},ASC(X51)&amp;1234567890)),{1,2,3,4,5,6,7,8,9,10,11,12,13,14,15,16})*1)),LOOKUP(8^3^8,MID(ASC(X51),MIN(FIND({0,1,2,3,4,5,6,7,8,9},ASC(X51)&amp;1234567890)),{1,2,3,4,5,6,7,8,9,10,11,12,13,14,15,16})*1),1)*IF(ISNUMBER(LOOKUP(8^3^8,MID(ASC(Z51),MIN(FIND({0,1,2,3,4,5,6,7,8,9},ASC(Z51)&amp;1234567890)),{1,2,3,4,5,6,7,8,9,10,11,12,13,14,15,16})*1)),LOOKUP(8^3^8,MID(ASC(Z51),MIN(FIND({0,1,2,3,4,5,6,7,8,9},ASC(Z51)&amp;1234567890)),{1,2,3,4,5,6,7,8,9,10,11,12,13,14,15,16})*1),1),"")</f>
        <v/>
      </c>
    </row>
    <row r="52" spans="1:28" ht="21" customHeight="1">
      <c r="A52" s="130"/>
      <c r="B52" s="131"/>
      <c r="C52" s="132"/>
      <c r="D52" s="132"/>
      <c r="E52" s="132"/>
      <c r="F52" s="133"/>
      <c r="G52" s="134"/>
      <c r="H52" s="133"/>
      <c r="I52" s="134"/>
      <c r="J52" s="133"/>
      <c r="K52" s="134"/>
      <c r="L52" s="133"/>
      <c r="M52" s="134"/>
      <c r="N52" s="135"/>
      <c r="O52" s="13"/>
      <c r="P52" s="4"/>
      <c r="Q52" s="40" t="str">
        <f t="shared" si="10"/>
        <v/>
      </c>
      <c r="R52" s="40" t="str">
        <f t="shared" si="11"/>
        <v/>
      </c>
      <c r="S52" s="41"/>
      <c r="T52" s="65"/>
      <c r="U52" s="63" t="str">
        <f t="shared" si="12"/>
        <v/>
      </c>
      <c r="V52" s="35"/>
      <c r="W52" s="63" t="str">
        <f t="shared" si="13"/>
        <v/>
      </c>
      <c r="X52" s="35"/>
      <c r="Y52" s="63" t="str">
        <f t="shared" si="14"/>
        <v/>
      </c>
      <c r="Z52" s="35"/>
      <c r="AA52" s="63" t="str">
        <f t="shared" si="15"/>
        <v/>
      </c>
      <c r="AB52" s="64" t="str">
        <f>IF(ISNUMBER(T52),T52*IF(ISNUMBER(LOOKUP(8^3^8,MID(ASC(V52),MIN(FIND({0,1,2,3,4,5,6,7,8,9},ASC(V52)&amp;1234567890)),{1,2,3,4,5,6,7,8,9,10,11,12,13,14,15,16})*1)),LOOKUP(8^3^8,MID(ASC(V52),MIN(FIND({0,1,2,3,4,5,6,7,8,9},ASC(V52)&amp;1234567890)),{1,2,3,4,5,6,7,8,9,10,11,12,13,14,15,16})*1),1)*IF(ISNUMBER(LOOKUP(8^3^8,MID(ASC(X52),MIN(FIND({0,1,2,3,4,5,6,7,8,9},ASC(X52)&amp;1234567890)),{1,2,3,4,5,6,7,8,9,10,11,12,13,14,15,16})*1)),LOOKUP(8^3^8,MID(ASC(X52),MIN(FIND({0,1,2,3,4,5,6,7,8,9},ASC(X52)&amp;1234567890)),{1,2,3,4,5,6,7,8,9,10,11,12,13,14,15,16})*1),1)*IF(ISNUMBER(LOOKUP(8^3^8,MID(ASC(Z52),MIN(FIND({0,1,2,3,4,5,6,7,8,9},ASC(Z52)&amp;1234567890)),{1,2,3,4,5,6,7,8,9,10,11,12,13,14,15,16})*1)),LOOKUP(8^3^8,MID(ASC(Z52),MIN(FIND({0,1,2,3,4,5,6,7,8,9},ASC(Z52)&amp;1234567890)),{1,2,3,4,5,6,7,8,9,10,11,12,13,14,15,16})*1),1),"")</f>
        <v/>
      </c>
    </row>
    <row r="53" spans="1:28" ht="21" customHeight="1">
      <c r="A53" s="130"/>
      <c r="B53" s="131"/>
      <c r="C53" s="132"/>
      <c r="D53" s="132"/>
      <c r="E53" s="132"/>
      <c r="F53" s="133"/>
      <c r="G53" s="134"/>
      <c r="H53" s="133"/>
      <c r="I53" s="134"/>
      <c r="J53" s="133"/>
      <c r="K53" s="134"/>
      <c r="L53" s="133"/>
      <c r="M53" s="134"/>
      <c r="N53" s="135"/>
      <c r="O53" s="13"/>
      <c r="P53" s="4"/>
      <c r="Q53" s="40" t="str">
        <f t="shared" si="10"/>
        <v/>
      </c>
      <c r="R53" s="40" t="str">
        <f t="shared" si="11"/>
        <v/>
      </c>
      <c r="S53" s="41"/>
      <c r="T53" s="65"/>
      <c r="U53" s="63" t="str">
        <f t="shared" si="12"/>
        <v/>
      </c>
      <c r="V53" s="35"/>
      <c r="W53" s="63" t="str">
        <f t="shared" si="13"/>
        <v/>
      </c>
      <c r="X53" s="35"/>
      <c r="Y53" s="63" t="str">
        <f t="shared" si="14"/>
        <v/>
      </c>
      <c r="Z53" s="35"/>
      <c r="AA53" s="63" t="str">
        <f t="shared" si="15"/>
        <v/>
      </c>
      <c r="AB53" s="64" t="str">
        <f>IF(ISNUMBER(T53),T53*IF(ISNUMBER(LOOKUP(8^3^8,MID(ASC(V53),MIN(FIND({0,1,2,3,4,5,6,7,8,9},ASC(V53)&amp;1234567890)),{1,2,3,4,5,6,7,8,9,10,11,12,13,14,15,16})*1)),LOOKUP(8^3^8,MID(ASC(V53),MIN(FIND({0,1,2,3,4,5,6,7,8,9},ASC(V53)&amp;1234567890)),{1,2,3,4,5,6,7,8,9,10,11,12,13,14,15,16})*1),1)*IF(ISNUMBER(LOOKUP(8^3^8,MID(ASC(X53),MIN(FIND({0,1,2,3,4,5,6,7,8,9},ASC(X53)&amp;1234567890)),{1,2,3,4,5,6,7,8,9,10,11,12,13,14,15,16})*1)),LOOKUP(8^3^8,MID(ASC(X53),MIN(FIND({0,1,2,3,4,5,6,7,8,9},ASC(X53)&amp;1234567890)),{1,2,3,4,5,6,7,8,9,10,11,12,13,14,15,16})*1),1)*IF(ISNUMBER(LOOKUP(8^3^8,MID(ASC(Z53),MIN(FIND({0,1,2,3,4,5,6,7,8,9},ASC(Z53)&amp;1234567890)),{1,2,3,4,5,6,7,8,9,10,11,12,13,14,15,16})*1)),LOOKUP(8^3^8,MID(ASC(Z53),MIN(FIND({0,1,2,3,4,5,6,7,8,9},ASC(Z53)&amp;1234567890)),{1,2,3,4,5,6,7,8,9,10,11,12,13,14,15,16})*1),1),"")</f>
        <v/>
      </c>
    </row>
    <row r="54" spans="1:28" ht="21" customHeight="1">
      <c r="A54" s="130"/>
      <c r="B54" s="131"/>
      <c r="C54" s="132"/>
      <c r="D54" s="132"/>
      <c r="E54" s="132"/>
      <c r="F54" s="133"/>
      <c r="G54" s="134"/>
      <c r="H54" s="133"/>
      <c r="I54" s="134"/>
      <c r="J54" s="133"/>
      <c r="K54" s="134"/>
      <c r="L54" s="133"/>
      <c r="M54" s="134"/>
      <c r="N54" s="135"/>
      <c r="O54" s="13"/>
      <c r="P54" s="4"/>
      <c r="Q54" s="40" t="str">
        <f t="shared" si="10"/>
        <v/>
      </c>
      <c r="R54" s="40" t="str">
        <f t="shared" si="11"/>
        <v/>
      </c>
      <c r="S54" s="41"/>
      <c r="T54" s="65"/>
      <c r="U54" s="63" t="str">
        <f t="shared" si="12"/>
        <v/>
      </c>
      <c r="V54" s="35"/>
      <c r="W54" s="63" t="str">
        <f t="shared" si="13"/>
        <v/>
      </c>
      <c r="X54" s="35"/>
      <c r="Y54" s="63" t="str">
        <f t="shared" si="14"/>
        <v/>
      </c>
      <c r="Z54" s="35"/>
      <c r="AA54" s="63" t="str">
        <f t="shared" si="15"/>
        <v/>
      </c>
      <c r="AB54" s="64" t="str">
        <f>IF(ISNUMBER(T54),T54*IF(ISNUMBER(LOOKUP(8^3^8,MID(ASC(V54),MIN(FIND({0,1,2,3,4,5,6,7,8,9},ASC(V54)&amp;1234567890)),{1,2,3,4,5,6,7,8,9,10,11,12,13,14,15,16})*1)),LOOKUP(8^3^8,MID(ASC(V54),MIN(FIND({0,1,2,3,4,5,6,7,8,9},ASC(V54)&amp;1234567890)),{1,2,3,4,5,6,7,8,9,10,11,12,13,14,15,16})*1),1)*IF(ISNUMBER(LOOKUP(8^3^8,MID(ASC(X54),MIN(FIND({0,1,2,3,4,5,6,7,8,9},ASC(X54)&amp;1234567890)),{1,2,3,4,5,6,7,8,9,10,11,12,13,14,15,16})*1)),LOOKUP(8^3^8,MID(ASC(X54),MIN(FIND({0,1,2,3,4,5,6,7,8,9},ASC(X54)&amp;1234567890)),{1,2,3,4,5,6,7,8,9,10,11,12,13,14,15,16})*1),1)*IF(ISNUMBER(LOOKUP(8^3^8,MID(ASC(Z54),MIN(FIND({0,1,2,3,4,5,6,7,8,9},ASC(Z54)&amp;1234567890)),{1,2,3,4,5,6,7,8,9,10,11,12,13,14,15,16})*1)),LOOKUP(8^3^8,MID(ASC(Z54),MIN(FIND({0,1,2,3,4,5,6,7,8,9},ASC(Z54)&amp;1234567890)),{1,2,3,4,5,6,7,8,9,10,11,12,13,14,15,16})*1),1),"")</f>
        <v/>
      </c>
    </row>
    <row r="55" spans="1:28" ht="21" customHeight="1">
      <c r="A55" s="130"/>
      <c r="B55" s="131"/>
      <c r="C55" s="132"/>
      <c r="D55" s="132"/>
      <c r="E55" s="132"/>
      <c r="F55" s="133"/>
      <c r="G55" s="134"/>
      <c r="H55" s="133"/>
      <c r="I55" s="134"/>
      <c r="J55" s="133"/>
      <c r="K55" s="134"/>
      <c r="L55" s="133"/>
      <c r="M55" s="134"/>
      <c r="N55" s="135"/>
      <c r="O55" s="13"/>
      <c r="P55" s="4"/>
      <c r="Q55" s="40" t="str">
        <f t="shared" si="10"/>
        <v/>
      </c>
      <c r="R55" s="40" t="str">
        <f t="shared" si="11"/>
        <v/>
      </c>
      <c r="S55" s="41"/>
      <c r="T55" s="65"/>
      <c r="U55" s="63" t="str">
        <f t="shared" si="12"/>
        <v/>
      </c>
      <c r="V55" s="35"/>
      <c r="W55" s="63" t="str">
        <f t="shared" si="13"/>
        <v/>
      </c>
      <c r="X55" s="35"/>
      <c r="Y55" s="63" t="str">
        <f t="shared" si="14"/>
        <v/>
      </c>
      <c r="Z55" s="35"/>
      <c r="AA55" s="63" t="str">
        <f t="shared" si="15"/>
        <v/>
      </c>
      <c r="AB55" s="64" t="str">
        <f>IF(ISNUMBER(T55),T55*IF(ISNUMBER(LOOKUP(8^3^8,MID(ASC(V55),MIN(FIND({0,1,2,3,4,5,6,7,8,9},ASC(V55)&amp;1234567890)),{1,2,3,4,5,6,7,8,9,10,11,12,13,14,15,16})*1)),LOOKUP(8^3^8,MID(ASC(V55),MIN(FIND({0,1,2,3,4,5,6,7,8,9},ASC(V55)&amp;1234567890)),{1,2,3,4,5,6,7,8,9,10,11,12,13,14,15,16})*1),1)*IF(ISNUMBER(LOOKUP(8^3^8,MID(ASC(X55),MIN(FIND({0,1,2,3,4,5,6,7,8,9},ASC(X55)&amp;1234567890)),{1,2,3,4,5,6,7,8,9,10,11,12,13,14,15,16})*1)),LOOKUP(8^3^8,MID(ASC(X55),MIN(FIND({0,1,2,3,4,5,6,7,8,9},ASC(X55)&amp;1234567890)),{1,2,3,4,5,6,7,8,9,10,11,12,13,14,15,16})*1),1)*IF(ISNUMBER(LOOKUP(8^3^8,MID(ASC(Z55),MIN(FIND({0,1,2,3,4,5,6,7,8,9},ASC(Z55)&amp;1234567890)),{1,2,3,4,5,6,7,8,9,10,11,12,13,14,15,16})*1)),LOOKUP(8^3^8,MID(ASC(Z55),MIN(FIND({0,1,2,3,4,5,6,7,8,9},ASC(Z55)&amp;1234567890)),{1,2,3,4,5,6,7,8,9,10,11,12,13,14,15,16})*1),1),"")</f>
        <v/>
      </c>
    </row>
    <row r="56" spans="1:28" ht="21" customHeight="1">
      <c r="A56" s="136" t="s">
        <v>43</v>
      </c>
      <c r="B56" s="137"/>
      <c r="C56" s="138">
        <f>SUM(C16:C55)</f>
        <v>0</v>
      </c>
      <c r="D56" s="138">
        <f>SUM(D16:D55)</f>
        <v>0</v>
      </c>
      <c r="E56" s="139">
        <f>SUM(E16:E55)</f>
        <v>0</v>
      </c>
      <c r="F56" s="140"/>
      <c r="G56" s="141"/>
      <c r="H56" s="140"/>
      <c r="I56" s="141"/>
      <c r="J56" s="140"/>
      <c r="K56" s="141"/>
      <c r="L56" s="140"/>
      <c r="M56" s="141"/>
      <c r="N56" s="142">
        <f>SUM(N16:N55)</f>
        <v>0</v>
      </c>
      <c r="O56" s="47" t="s">
        <v>43</v>
      </c>
      <c r="P56" s="46"/>
      <c r="Q56" s="42">
        <f>SUM(Q16:Q55)</f>
        <v>0</v>
      </c>
      <c r="R56" s="42">
        <f>SUM(R16:R55)</f>
        <v>0</v>
      </c>
      <c r="S56" s="43">
        <f>SUM(S16:S55)</f>
        <v>0</v>
      </c>
      <c r="T56" s="157"/>
      <c r="U56" s="56"/>
      <c r="V56" s="52"/>
      <c r="W56" s="56"/>
      <c r="X56" s="52"/>
      <c r="Y56" s="56"/>
      <c r="Z56" s="52"/>
      <c r="AA56" s="56"/>
      <c r="AB56" s="44">
        <f>SUM(AB16:AB55)</f>
        <v>0</v>
      </c>
    </row>
    <row r="57" spans="1:28" ht="21" customHeight="1">
      <c r="A57" s="88" t="s">
        <v>30</v>
      </c>
      <c r="B57" s="143"/>
      <c r="C57" s="90"/>
      <c r="D57" s="90"/>
      <c r="E57" s="91"/>
      <c r="F57" s="144"/>
      <c r="G57" s="145"/>
      <c r="H57" s="146"/>
      <c r="I57" s="145"/>
      <c r="J57" s="146"/>
      <c r="K57" s="145"/>
      <c r="L57" s="146"/>
      <c r="M57" s="145"/>
      <c r="N57" s="147"/>
      <c r="O57" s="30" t="s">
        <v>87</v>
      </c>
      <c r="P57" s="3"/>
      <c r="Q57" s="32"/>
      <c r="R57" s="32"/>
      <c r="S57" s="33"/>
      <c r="T57" s="158"/>
      <c r="U57" s="55"/>
      <c r="V57" s="53"/>
      <c r="W57" s="55"/>
      <c r="X57" s="53"/>
      <c r="Y57" s="55"/>
      <c r="Z57" s="53"/>
      <c r="AA57" s="55"/>
      <c r="AB57" s="54"/>
    </row>
    <row r="58" spans="1:28" ht="21" customHeight="1">
      <c r="A58" s="148"/>
      <c r="B58" s="96"/>
      <c r="C58" s="97"/>
      <c r="D58" s="97"/>
      <c r="E58" s="98"/>
      <c r="F58" s="99"/>
      <c r="G58" s="100"/>
      <c r="H58" s="101"/>
      <c r="I58" s="100"/>
      <c r="J58" s="101"/>
      <c r="K58" s="100"/>
      <c r="L58" s="101"/>
      <c r="M58" s="100"/>
      <c r="N58" s="102"/>
      <c r="O58" s="13" t="s">
        <v>42</v>
      </c>
      <c r="P58" s="4"/>
      <c r="Q58" s="40" t="str">
        <f>IF(ISBLANK(S58),"",ROUNDDOWN(S58*("0 "&amp;P58)*1,-3))</f>
        <v/>
      </c>
      <c r="R58" s="40" t="str">
        <f>IF(ISBLANK(S58),"",S58-Q58)</f>
        <v/>
      </c>
      <c r="S58" s="41"/>
      <c r="T58" s="65"/>
      <c r="U58" s="63" t="str">
        <f>IF(ISBLANK(V58),"","×")</f>
        <v/>
      </c>
      <c r="V58" s="35"/>
      <c r="W58" s="63" t="str">
        <f>IF(ISBLANK(X58),"","×")</f>
        <v/>
      </c>
      <c r="X58" s="35"/>
      <c r="Y58" s="63" t="str">
        <f>IF(ISBLANK(Z58),"","×")</f>
        <v/>
      </c>
      <c r="Z58" s="35"/>
      <c r="AA58" s="63" t="str">
        <f t="shared" ref="AA58:AA109" si="16">IF(COUNTIF(T58,"&gt;0"),"=","")</f>
        <v/>
      </c>
      <c r="AB58" s="64" t="str">
        <f>IF(ISNUMBER(T58),T58*IF(ISNUMBER(LOOKUP(8^3^8,MID(ASC(V58),MIN(FIND({0,1,2,3,4,5,6,7,8,9},ASC(V58)&amp;1234567890)),{1,2,3,4,5,6,7,8,9,10,11,12,13,14,15,16})*1)),LOOKUP(8^3^8,MID(ASC(V58),MIN(FIND({0,1,2,3,4,5,6,7,8,9},ASC(V58)&amp;1234567890)),{1,2,3,4,5,6,7,8,9,10,11,12,13,14,15,16})*1),1)*IF(ISNUMBER(LOOKUP(8^3^8,MID(ASC(X58),MIN(FIND({0,1,2,3,4,5,6,7,8,9},ASC(X58)&amp;1234567890)),{1,2,3,4,5,6,7,8,9,10,11,12,13,14,15,16})*1)),LOOKUP(8^3^8,MID(ASC(X58),MIN(FIND({0,1,2,3,4,5,6,7,8,9},ASC(X58)&amp;1234567890)),{1,2,3,4,5,6,7,8,9,10,11,12,13,14,15,16})*1),1)*IF(ISNUMBER(LOOKUP(8^3^8,MID(ASC(Z58),MIN(FIND({0,1,2,3,4,5,6,7,8,9},ASC(Z58)&amp;1234567890)),{1,2,3,4,5,6,7,8,9,10,11,12,13,14,15,16})*1)),LOOKUP(8^3^8,MID(ASC(Z58),MIN(FIND({0,1,2,3,4,5,6,7,8,9},ASC(Z58)&amp;1234567890)),{1,2,3,4,5,6,7,8,9,10,11,12,13,14,15,16})*1),1),"")</f>
        <v/>
      </c>
    </row>
    <row r="59" spans="1:28" ht="21" customHeight="1">
      <c r="A59" s="148"/>
      <c r="B59" s="96"/>
      <c r="C59" s="97"/>
      <c r="D59" s="97"/>
      <c r="E59" s="98"/>
      <c r="F59" s="99"/>
      <c r="G59" s="100"/>
      <c r="H59" s="101"/>
      <c r="I59" s="100"/>
      <c r="J59" s="101"/>
      <c r="K59" s="100"/>
      <c r="L59" s="101"/>
      <c r="M59" s="100"/>
      <c r="N59" s="102"/>
      <c r="O59" s="13"/>
      <c r="P59" s="4"/>
      <c r="Q59" s="40" t="str">
        <f t="shared" ref="Q59:Q109" si="17">IF(ISBLANK(S59),"",ROUNDDOWN(S59*("0 "&amp;P59)*1,-3))</f>
        <v/>
      </c>
      <c r="R59" s="40" t="str">
        <f t="shared" ref="R59:R109" si="18">IF(ISBLANK(S59),"",S59-Q59)</f>
        <v/>
      </c>
      <c r="S59" s="41"/>
      <c r="T59" s="65"/>
      <c r="U59" s="63" t="str">
        <f t="shared" ref="U59:U109" si="19">IF(ISBLANK(V59),"","×")</f>
        <v/>
      </c>
      <c r="V59" s="35"/>
      <c r="W59" s="63" t="str">
        <f t="shared" ref="W59:W109" si="20">IF(ISBLANK(X59),"","×")</f>
        <v/>
      </c>
      <c r="X59" s="35"/>
      <c r="Y59" s="63" t="str">
        <f t="shared" ref="Y59:Y109" si="21">IF(ISBLANK(Z59),"","×")</f>
        <v/>
      </c>
      <c r="Z59" s="35"/>
      <c r="AA59" s="63" t="str">
        <f t="shared" si="16"/>
        <v/>
      </c>
      <c r="AB59" s="64" t="str">
        <f>IF(ISNUMBER(T59),T59*IF(ISNUMBER(LOOKUP(8^3^8,MID(ASC(V59),MIN(FIND({0,1,2,3,4,5,6,7,8,9},ASC(V59)&amp;1234567890)),{1,2,3,4,5,6,7,8,9,10,11,12,13,14,15,16})*1)),LOOKUP(8^3^8,MID(ASC(V59),MIN(FIND({0,1,2,3,4,5,6,7,8,9},ASC(V59)&amp;1234567890)),{1,2,3,4,5,6,7,8,9,10,11,12,13,14,15,16})*1),1)*IF(ISNUMBER(LOOKUP(8^3^8,MID(ASC(X59),MIN(FIND({0,1,2,3,4,5,6,7,8,9},ASC(X59)&amp;1234567890)),{1,2,3,4,5,6,7,8,9,10,11,12,13,14,15,16})*1)),LOOKUP(8^3^8,MID(ASC(X59),MIN(FIND({0,1,2,3,4,5,6,7,8,9},ASC(X59)&amp;1234567890)),{1,2,3,4,5,6,7,8,9,10,11,12,13,14,15,16})*1),1)*IF(ISNUMBER(LOOKUP(8^3^8,MID(ASC(Z59),MIN(FIND({0,1,2,3,4,5,6,7,8,9},ASC(Z59)&amp;1234567890)),{1,2,3,4,5,6,7,8,9,10,11,12,13,14,15,16})*1)),LOOKUP(8^3^8,MID(ASC(Z59),MIN(FIND({0,1,2,3,4,5,6,7,8,9},ASC(Z59)&amp;1234567890)),{1,2,3,4,5,6,7,8,9,10,11,12,13,14,15,16})*1),1),"")</f>
        <v/>
      </c>
    </row>
    <row r="60" spans="1:28" ht="21" customHeight="1">
      <c r="A60" s="148"/>
      <c r="B60" s="96"/>
      <c r="C60" s="97"/>
      <c r="D60" s="97"/>
      <c r="E60" s="98"/>
      <c r="F60" s="99"/>
      <c r="G60" s="100"/>
      <c r="H60" s="101"/>
      <c r="I60" s="100"/>
      <c r="J60" s="101"/>
      <c r="K60" s="100"/>
      <c r="L60" s="101"/>
      <c r="M60" s="100"/>
      <c r="N60" s="102"/>
      <c r="O60" s="13"/>
      <c r="P60" s="4"/>
      <c r="Q60" s="40" t="str">
        <f t="shared" si="17"/>
        <v/>
      </c>
      <c r="R60" s="40" t="str">
        <f t="shared" si="18"/>
        <v/>
      </c>
      <c r="S60" s="41"/>
      <c r="T60" s="65"/>
      <c r="U60" s="63" t="str">
        <f t="shared" si="19"/>
        <v/>
      </c>
      <c r="V60" s="35"/>
      <c r="W60" s="63" t="str">
        <f t="shared" si="20"/>
        <v/>
      </c>
      <c r="X60" s="35"/>
      <c r="Y60" s="63" t="str">
        <f t="shared" si="21"/>
        <v/>
      </c>
      <c r="Z60" s="35"/>
      <c r="AA60" s="63" t="str">
        <f t="shared" si="16"/>
        <v/>
      </c>
      <c r="AB60" s="64" t="str">
        <f>IF(ISNUMBER(T60),T60*IF(ISNUMBER(LOOKUP(8^3^8,MID(ASC(V60),MIN(FIND({0,1,2,3,4,5,6,7,8,9},ASC(V60)&amp;1234567890)),{1,2,3,4,5,6,7,8,9,10,11,12,13,14,15,16})*1)),LOOKUP(8^3^8,MID(ASC(V60),MIN(FIND({0,1,2,3,4,5,6,7,8,9},ASC(V60)&amp;1234567890)),{1,2,3,4,5,6,7,8,9,10,11,12,13,14,15,16})*1),1)*IF(ISNUMBER(LOOKUP(8^3^8,MID(ASC(X60),MIN(FIND({0,1,2,3,4,5,6,7,8,9},ASC(X60)&amp;1234567890)),{1,2,3,4,5,6,7,8,9,10,11,12,13,14,15,16})*1)),LOOKUP(8^3^8,MID(ASC(X60),MIN(FIND({0,1,2,3,4,5,6,7,8,9},ASC(X60)&amp;1234567890)),{1,2,3,4,5,6,7,8,9,10,11,12,13,14,15,16})*1),1)*IF(ISNUMBER(LOOKUP(8^3^8,MID(ASC(Z60),MIN(FIND({0,1,2,3,4,5,6,7,8,9},ASC(Z60)&amp;1234567890)),{1,2,3,4,5,6,7,8,9,10,11,12,13,14,15,16})*1)),LOOKUP(8^3^8,MID(ASC(Z60),MIN(FIND({0,1,2,3,4,5,6,7,8,9},ASC(Z60)&amp;1234567890)),{1,2,3,4,5,6,7,8,9,10,11,12,13,14,15,16})*1),1),"")</f>
        <v/>
      </c>
    </row>
    <row r="61" spans="1:28" ht="21" customHeight="1">
      <c r="A61" s="148"/>
      <c r="B61" s="96"/>
      <c r="C61" s="97"/>
      <c r="D61" s="97"/>
      <c r="E61" s="98"/>
      <c r="F61" s="103"/>
      <c r="G61" s="100"/>
      <c r="H61" s="101"/>
      <c r="I61" s="100"/>
      <c r="J61" s="101"/>
      <c r="K61" s="100"/>
      <c r="L61" s="101"/>
      <c r="M61" s="149"/>
      <c r="N61" s="104"/>
      <c r="O61" s="13"/>
      <c r="P61" s="4"/>
      <c r="Q61" s="40" t="str">
        <f t="shared" si="17"/>
        <v/>
      </c>
      <c r="R61" s="40" t="str">
        <f t="shared" si="18"/>
        <v/>
      </c>
      <c r="S61" s="41"/>
      <c r="T61" s="65"/>
      <c r="U61" s="63" t="str">
        <f t="shared" si="19"/>
        <v/>
      </c>
      <c r="V61" s="35"/>
      <c r="W61" s="63" t="str">
        <f t="shared" si="20"/>
        <v/>
      </c>
      <c r="X61" s="35"/>
      <c r="Y61" s="63" t="str">
        <f t="shared" si="21"/>
        <v/>
      </c>
      <c r="Z61" s="35"/>
      <c r="AA61" s="63" t="str">
        <f t="shared" si="16"/>
        <v/>
      </c>
      <c r="AB61" s="64" t="str">
        <f>IF(ISNUMBER(T61),T61*IF(ISNUMBER(LOOKUP(8^3^8,MID(ASC(V61),MIN(FIND({0,1,2,3,4,5,6,7,8,9},ASC(V61)&amp;1234567890)),{1,2,3,4,5,6,7,8,9,10,11,12,13,14,15,16})*1)),LOOKUP(8^3^8,MID(ASC(V61),MIN(FIND({0,1,2,3,4,5,6,7,8,9},ASC(V61)&amp;1234567890)),{1,2,3,4,5,6,7,8,9,10,11,12,13,14,15,16})*1),1)*IF(ISNUMBER(LOOKUP(8^3^8,MID(ASC(X61),MIN(FIND({0,1,2,3,4,5,6,7,8,9},ASC(X61)&amp;1234567890)),{1,2,3,4,5,6,7,8,9,10,11,12,13,14,15,16})*1)),LOOKUP(8^3^8,MID(ASC(X61),MIN(FIND({0,1,2,3,4,5,6,7,8,9},ASC(X61)&amp;1234567890)),{1,2,3,4,5,6,7,8,9,10,11,12,13,14,15,16})*1),1)*IF(ISNUMBER(LOOKUP(8^3^8,MID(ASC(Z61),MIN(FIND({0,1,2,3,4,5,6,7,8,9},ASC(Z61)&amp;1234567890)),{1,2,3,4,5,6,7,8,9,10,11,12,13,14,15,16})*1)),LOOKUP(8^3^8,MID(ASC(Z61),MIN(FIND({0,1,2,3,4,5,6,7,8,9},ASC(Z61)&amp;1234567890)),{1,2,3,4,5,6,7,8,9,10,11,12,13,14,15,16})*1),1),"")</f>
        <v/>
      </c>
    </row>
    <row r="62" spans="1:28" ht="21" customHeight="1">
      <c r="A62" s="148"/>
      <c r="B62" s="96"/>
      <c r="C62" s="97"/>
      <c r="D62" s="97"/>
      <c r="E62" s="98"/>
      <c r="F62" s="99"/>
      <c r="G62" s="100"/>
      <c r="H62" s="101"/>
      <c r="I62" s="100"/>
      <c r="J62" s="101"/>
      <c r="K62" s="100"/>
      <c r="L62" s="101"/>
      <c r="M62" s="100"/>
      <c r="N62" s="102"/>
      <c r="O62" s="13"/>
      <c r="P62" s="4"/>
      <c r="Q62" s="40" t="str">
        <f t="shared" si="17"/>
        <v/>
      </c>
      <c r="R62" s="40" t="str">
        <f t="shared" si="18"/>
        <v/>
      </c>
      <c r="S62" s="41"/>
      <c r="T62" s="65"/>
      <c r="U62" s="63" t="str">
        <f t="shared" si="19"/>
        <v/>
      </c>
      <c r="V62" s="35"/>
      <c r="W62" s="63" t="str">
        <f t="shared" si="20"/>
        <v/>
      </c>
      <c r="X62" s="35"/>
      <c r="Y62" s="63" t="str">
        <f t="shared" si="21"/>
        <v/>
      </c>
      <c r="Z62" s="35"/>
      <c r="AA62" s="63" t="str">
        <f t="shared" si="16"/>
        <v/>
      </c>
      <c r="AB62" s="64" t="str">
        <f>IF(ISNUMBER(T62),T62*IF(ISNUMBER(LOOKUP(8^3^8,MID(ASC(V62),MIN(FIND({0,1,2,3,4,5,6,7,8,9},ASC(V62)&amp;1234567890)),{1,2,3,4,5,6,7,8,9,10,11,12,13,14,15,16})*1)),LOOKUP(8^3^8,MID(ASC(V62),MIN(FIND({0,1,2,3,4,5,6,7,8,9},ASC(V62)&amp;1234567890)),{1,2,3,4,5,6,7,8,9,10,11,12,13,14,15,16})*1),1)*IF(ISNUMBER(LOOKUP(8^3^8,MID(ASC(X62),MIN(FIND({0,1,2,3,4,5,6,7,8,9},ASC(X62)&amp;1234567890)),{1,2,3,4,5,6,7,8,9,10,11,12,13,14,15,16})*1)),LOOKUP(8^3^8,MID(ASC(X62),MIN(FIND({0,1,2,3,4,5,6,7,8,9},ASC(X62)&amp;1234567890)),{1,2,3,4,5,6,7,8,9,10,11,12,13,14,15,16})*1),1)*IF(ISNUMBER(LOOKUP(8^3^8,MID(ASC(Z62),MIN(FIND({0,1,2,3,4,5,6,7,8,9},ASC(Z62)&amp;1234567890)),{1,2,3,4,5,6,7,8,9,10,11,12,13,14,15,16})*1)),LOOKUP(8^3^8,MID(ASC(Z62),MIN(FIND({0,1,2,3,4,5,6,7,8,9},ASC(Z62)&amp;1234567890)),{1,2,3,4,5,6,7,8,9,10,11,12,13,14,15,16})*1),1),"")</f>
        <v/>
      </c>
    </row>
    <row r="63" spans="1:28" ht="21" customHeight="1">
      <c r="A63" s="148"/>
      <c r="B63" s="96"/>
      <c r="C63" s="97"/>
      <c r="D63" s="97"/>
      <c r="E63" s="98"/>
      <c r="F63" s="103"/>
      <c r="G63" s="100"/>
      <c r="H63" s="101"/>
      <c r="I63" s="100"/>
      <c r="J63" s="101"/>
      <c r="K63" s="100"/>
      <c r="L63" s="101"/>
      <c r="M63" s="149"/>
      <c r="N63" s="104"/>
      <c r="O63" s="13"/>
      <c r="P63" s="4"/>
      <c r="Q63" s="40" t="str">
        <f t="shared" si="17"/>
        <v/>
      </c>
      <c r="R63" s="40" t="str">
        <f t="shared" si="18"/>
        <v/>
      </c>
      <c r="S63" s="41"/>
      <c r="T63" s="65"/>
      <c r="U63" s="63" t="str">
        <f t="shared" si="19"/>
        <v/>
      </c>
      <c r="V63" s="35"/>
      <c r="W63" s="63" t="str">
        <f t="shared" si="20"/>
        <v/>
      </c>
      <c r="X63" s="35"/>
      <c r="Y63" s="63" t="str">
        <f t="shared" si="21"/>
        <v/>
      </c>
      <c r="Z63" s="35"/>
      <c r="AA63" s="63" t="str">
        <f t="shared" si="16"/>
        <v/>
      </c>
      <c r="AB63" s="64" t="str">
        <f>IF(ISNUMBER(T63),T63*IF(ISNUMBER(LOOKUP(8^3^8,MID(ASC(V63),MIN(FIND({0,1,2,3,4,5,6,7,8,9},ASC(V63)&amp;1234567890)),{1,2,3,4,5,6,7,8,9,10,11,12,13,14,15,16})*1)),LOOKUP(8^3^8,MID(ASC(V63),MIN(FIND({0,1,2,3,4,5,6,7,8,9},ASC(V63)&amp;1234567890)),{1,2,3,4,5,6,7,8,9,10,11,12,13,14,15,16})*1),1)*IF(ISNUMBER(LOOKUP(8^3^8,MID(ASC(X63),MIN(FIND({0,1,2,3,4,5,6,7,8,9},ASC(X63)&amp;1234567890)),{1,2,3,4,5,6,7,8,9,10,11,12,13,14,15,16})*1)),LOOKUP(8^3^8,MID(ASC(X63),MIN(FIND({0,1,2,3,4,5,6,7,8,9},ASC(X63)&amp;1234567890)),{1,2,3,4,5,6,7,8,9,10,11,12,13,14,15,16})*1),1)*IF(ISNUMBER(LOOKUP(8^3^8,MID(ASC(Z63),MIN(FIND({0,1,2,3,4,5,6,7,8,9},ASC(Z63)&amp;1234567890)),{1,2,3,4,5,6,7,8,9,10,11,12,13,14,15,16})*1)),LOOKUP(8^3^8,MID(ASC(Z63),MIN(FIND({0,1,2,3,4,5,6,7,8,9},ASC(Z63)&amp;1234567890)),{1,2,3,4,5,6,7,8,9,10,11,12,13,14,15,16})*1),1),"")</f>
        <v/>
      </c>
    </row>
    <row r="64" spans="1:28" ht="21" customHeight="1">
      <c r="A64" s="148"/>
      <c r="B64" s="96"/>
      <c r="C64" s="97"/>
      <c r="D64" s="97"/>
      <c r="E64" s="98"/>
      <c r="F64" s="99"/>
      <c r="G64" s="100"/>
      <c r="H64" s="101"/>
      <c r="I64" s="100"/>
      <c r="J64" s="101"/>
      <c r="K64" s="100"/>
      <c r="L64" s="101"/>
      <c r="M64" s="100"/>
      <c r="N64" s="102"/>
      <c r="O64" s="13"/>
      <c r="P64" s="4"/>
      <c r="Q64" s="40" t="str">
        <f t="shared" si="17"/>
        <v/>
      </c>
      <c r="R64" s="40" t="str">
        <f t="shared" si="18"/>
        <v/>
      </c>
      <c r="S64" s="41"/>
      <c r="T64" s="65"/>
      <c r="U64" s="63" t="str">
        <f t="shared" si="19"/>
        <v/>
      </c>
      <c r="V64" s="35"/>
      <c r="W64" s="63" t="str">
        <f t="shared" si="20"/>
        <v/>
      </c>
      <c r="X64" s="35"/>
      <c r="Y64" s="63" t="str">
        <f t="shared" si="21"/>
        <v/>
      </c>
      <c r="Z64" s="35"/>
      <c r="AA64" s="63" t="str">
        <f t="shared" si="16"/>
        <v/>
      </c>
      <c r="AB64" s="64" t="str">
        <f>IF(ISNUMBER(T64),T64*IF(ISNUMBER(LOOKUP(8^3^8,MID(ASC(V64),MIN(FIND({0,1,2,3,4,5,6,7,8,9},ASC(V64)&amp;1234567890)),{1,2,3,4,5,6,7,8,9,10,11,12,13,14,15,16})*1)),LOOKUP(8^3^8,MID(ASC(V64),MIN(FIND({0,1,2,3,4,5,6,7,8,9},ASC(V64)&amp;1234567890)),{1,2,3,4,5,6,7,8,9,10,11,12,13,14,15,16})*1),1)*IF(ISNUMBER(LOOKUP(8^3^8,MID(ASC(X64),MIN(FIND({0,1,2,3,4,5,6,7,8,9},ASC(X64)&amp;1234567890)),{1,2,3,4,5,6,7,8,9,10,11,12,13,14,15,16})*1)),LOOKUP(8^3^8,MID(ASC(X64),MIN(FIND({0,1,2,3,4,5,6,7,8,9},ASC(X64)&amp;1234567890)),{1,2,3,4,5,6,7,8,9,10,11,12,13,14,15,16})*1),1)*IF(ISNUMBER(LOOKUP(8^3^8,MID(ASC(Z64),MIN(FIND({0,1,2,3,4,5,6,7,8,9},ASC(Z64)&amp;1234567890)),{1,2,3,4,5,6,7,8,9,10,11,12,13,14,15,16})*1)),LOOKUP(8^3^8,MID(ASC(Z64),MIN(FIND({0,1,2,3,4,5,6,7,8,9},ASC(Z64)&amp;1234567890)),{1,2,3,4,5,6,7,8,9,10,11,12,13,14,15,16})*1),1),"")</f>
        <v/>
      </c>
    </row>
    <row r="65" spans="1:28" ht="21" customHeight="1">
      <c r="A65" s="148"/>
      <c r="B65" s="96"/>
      <c r="C65" s="97"/>
      <c r="D65" s="97"/>
      <c r="E65" s="98"/>
      <c r="F65" s="103"/>
      <c r="G65" s="100"/>
      <c r="H65" s="101"/>
      <c r="I65" s="100"/>
      <c r="J65" s="101"/>
      <c r="K65" s="100"/>
      <c r="L65" s="101"/>
      <c r="M65" s="149"/>
      <c r="N65" s="104"/>
      <c r="O65" s="13"/>
      <c r="P65" s="4"/>
      <c r="Q65" s="40" t="str">
        <f t="shared" si="17"/>
        <v/>
      </c>
      <c r="R65" s="40" t="str">
        <f t="shared" si="18"/>
        <v/>
      </c>
      <c r="S65" s="41"/>
      <c r="T65" s="65"/>
      <c r="U65" s="63" t="str">
        <f t="shared" si="19"/>
        <v/>
      </c>
      <c r="V65" s="35"/>
      <c r="W65" s="63" t="str">
        <f t="shared" si="20"/>
        <v/>
      </c>
      <c r="X65" s="35"/>
      <c r="Y65" s="63" t="str">
        <f t="shared" si="21"/>
        <v/>
      </c>
      <c r="Z65" s="35"/>
      <c r="AA65" s="63" t="str">
        <f t="shared" si="16"/>
        <v/>
      </c>
      <c r="AB65" s="64" t="str">
        <f>IF(ISNUMBER(T65),T65*IF(ISNUMBER(LOOKUP(8^3^8,MID(ASC(V65),MIN(FIND({0,1,2,3,4,5,6,7,8,9},ASC(V65)&amp;1234567890)),{1,2,3,4,5,6,7,8,9,10,11,12,13,14,15,16})*1)),LOOKUP(8^3^8,MID(ASC(V65),MIN(FIND({0,1,2,3,4,5,6,7,8,9},ASC(V65)&amp;1234567890)),{1,2,3,4,5,6,7,8,9,10,11,12,13,14,15,16})*1),1)*IF(ISNUMBER(LOOKUP(8^3^8,MID(ASC(X65),MIN(FIND({0,1,2,3,4,5,6,7,8,9},ASC(X65)&amp;1234567890)),{1,2,3,4,5,6,7,8,9,10,11,12,13,14,15,16})*1)),LOOKUP(8^3^8,MID(ASC(X65),MIN(FIND({0,1,2,3,4,5,6,7,8,9},ASC(X65)&amp;1234567890)),{1,2,3,4,5,6,7,8,9,10,11,12,13,14,15,16})*1),1)*IF(ISNUMBER(LOOKUP(8^3^8,MID(ASC(Z65),MIN(FIND({0,1,2,3,4,5,6,7,8,9},ASC(Z65)&amp;1234567890)),{1,2,3,4,5,6,7,8,9,10,11,12,13,14,15,16})*1)),LOOKUP(8^3^8,MID(ASC(Z65),MIN(FIND({0,1,2,3,4,5,6,7,8,9},ASC(Z65)&amp;1234567890)),{1,2,3,4,5,6,7,8,9,10,11,12,13,14,15,16})*1),1),"")</f>
        <v/>
      </c>
    </row>
    <row r="66" spans="1:28" ht="21" customHeight="1">
      <c r="A66" s="148"/>
      <c r="B66" s="96"/>
      <c r="C66" s="97"/>
      <c r="D66" s="97"/>
      <c r="E66" s="98"/>
      <c r="F66" s="99"/>
      <c r="G66" s="100"/>
      <c r="H66" s="101"/>
      <c r="I66" s="100"/>
      <c r="J66" s="101"/>
      <c r="K66" s="100"/>
      <c r="L66" s="101"/>
      <c r="M66" s="100"/>
      <c r="N66" s="102"/>
      <c r="O66" s="13"/>
      <c r="P66" s="4"/>
      <c r="Q66" s="40" t="str">
        <f t="shared" si="17"/>
        <v/>
      </c>
      <c r="R66" s="40" t="str">
        <f t="shared" si="18"/>
        <v/>
      </c>
      <c r="S66" s="41"/>
      <c r="T66" s="65"/>
      <c r="U66" s="63" t="str">
        <f t="shared" si="19"/>
        <v/>
      </c>
      <c r="V66" s="35"/>
      <c r="W66" s="63" t="str">
        <f t="shared" si="20"/>
        <v/>
      </c>
      <c r="X66" s="35"/>
      <c r="Y66" s="63" t="str">
        <f t="shared" si="21"/>
        <v/>
      </c>
      <c r="Z66" s="35"/>
      <c r="AA66" s="63" t="str">
        <f t="shared" si="16"/>
        <v/>
      </c>
      <c r="AB66" s="64" t="str">
        <f>IF(ISNUMBER(T66),T66*IF(ISNUMBER(LOOKUP(8^3^8,MID(ASC(V66),MIN(FIND({0,1,2,3,4,5,6,7,8,9},ASC(V66)&amp;1234567890)),{1,2,3,4,5,6,7,8,9,10,11,12,13,14,15,16})*1)),LOOKUP(8^3^8,MID(ASC(V66),MIN(FIND({0,1,2,3,4,5,6,7,8,9},ASC(V66)&amp;1234567890)),{1,2,3,4,5,6,7,8,9,10,11,12,13,14,15,16})*1),1)*IF(ISNUMBER(LOOKUP(8^3^8,MID(ASC(X66),MIN(FIND({0,1,2,3,4,5,6,7,8,9},ASC(X66)&amp;1234567890)),{1,2,3,4,5,6,7,8,9,10,11,12,13,14,15,16})*1)),LOOKUP(8^3^8,MID(ASC(X66),MIN(FIND({0,1,2,3,4,5,6,7,8,9},ASC(X66)&amp;1234567890)),{1,2,3,4,5,6,7,8,9,10,11,12,13,14,15,16})*1),1)*IF(ISNUMBER(LOOKUP(8^3^8,MID(ASC(Z66),MIN(FIND({0,1,2,3,4,5,6,7,8,9},ASC(Z66)&amp;1234567890)),{1,2,3,4,5,6,7,8,9,10,11,12,13,14,15,16})*1)),LOOKUP(8^3^8,MID(ASC(Z66),MIN(FIND({0,1,2,3,4,5,6,7,8,9},ASC(Z66)&amp;1234567890)),{1,2,3,4,5,6,7,8,9,10,11,12,13,14,15,16})*1),1),"")</f>
        <v/>
      </c>
    </row>
    <row r="67" spans="1:28" ht="21" customHeight="1">
      <c r="A67" s="148"/>
      <c r="B67" s="96"/>
      <c r="C67" s="97"/>
      <c r="D67" s="97"/>
      <c r="E67" s="98"/>
      <c r="F67" s="103"/>
      <c r="G67" s="100"/>
      <c r="H67" s="101"/>
      <c r="I67" s="100"/>
      <c r="J67" s="101"/>
      <c r="K67" s="100"/>
      <c r="L67" s="101"/>
      <c r="M67" s="149"/>
      <c r="N67" s="104"/>
      <c r="O67" s="13"/>
      <c r="P67" s="4"/>
      <c r="Q67" s="40" t="str">
        <f t="shared" si="17"/>
        <v/>
      </c>
      <c r="R67" s="40" t="str">
        <f t="shared" si="18"/>
        <v/>
      </c>
      <c r="S67" s="41"/>
      <c r="T67" s="65"/>
      <c r="U67" s="63" t="str">
        <f t="shared" si="19"/>
        <v/>
      </c>
      <c r="V67" s="35"/>
      <c r="W67" s="63" t="str">
        <f t="shared" si="20"/>
        <v/>
      </c>
      <c r="X67" s="35"/>
      <c r="Y67" s="63" t="str">
        <f t="shared" si="21"/>
        <v/>
      </c>
      <c r="Z67" s="35"/>
      <c r="AA67" s="63" t="str">
        <f t="shared" si="16"/>
        <v/>
      </c>
      <c r="AB67" s="64" t="str">
        <f>IF(ISNUMBER(T67),T67*IF(ISNUMBER(LOOKUP(8^3^8,MID(ASC(V67),MIN(FIND({0,1,2,3,4,5,6,7,8,9},ASC(V67)&amp;1234567890)),{1,2,3,4,5,6,7,8,9,10,11,12,13,14,15,16})*1)),LOOKUP(8^3^8,MID(ASC(V67),MIN(FIND({0,1,2,3,4,5,6,7,8,9},ASC(V67)&amp;1234567890)),{1,2,3,4,5,6,7,8,9,10,11,12,13,14,15,16})*1),1)*IF(ISNUMBER(LOOKUP(8^3^8,MID(ASC(X67),MIN(FIND({0,1,2,3,4,5,6,7,8,9},ASC(X67)&amp;1234567890)),{1,2,3,4,5,6,7,8,9,10,11,12,13,14,15,16})*1)),LOOKUP(8^3^8,MID(ASC(X67),MIN(FIND({0,1,2,3,4,5,6,7,8,9},ASC(X67)&amp;1234567890)),{1,2,3,4,5,6,7,8,9,10,11,12,13,14,15,16})*1),1)*IF(ISNUMBER(LOOKUP(8^3^8,MID(ASC(Z67),MIN(FIND({0,1,2,3,4,5,6,7,8,9},ASC(Z67)&amp;1234567890)),{1,2,3,4,5,6,7,8,9,10,11,12,13,14,15,16})*1)),LOOKUP(8^3^8,MID(ASC(Z67),MIN(FIND({0,1,2,3,4,5,6,7,8,9},ASC(Z67)&amp;1234567890)),{1,2,3,4,5,6,7,8,9,10,11,12,13,14,15,16})*1),1),"")</f>
        <v/>
      </c>
    </row>
    <row r="68" spans="1:28" ht="21" customHeight="1">
      <c r="A68" s="148"/>
      <c r="B68" s="96"/>
      <c r="C68" s="97"/>
      <c r="D68" s="97"/>
      <c r="E68" s="98"/>
      <c r="F68" s="99"/>
      <c r="G68" s="100"/>
      <c r="H68" s="101"/>
      <c r="I68" s="100"/>
      <c r="J68" s="101"/>
      <c r="K68" s="100"/>
      <c r="L68" s="101"/>
      <c r="M68" s="100"/>
      <c r="N68" s="102"/>
      <c r="O68" s="13"/>
      <c r="P68" s="4"/>
      <c r="Q68" s="40" t="str">
        <f t="shared" si="17"/>
        <v/>
      </c>
      <c r="R68" s="40" t="str">
        <f t="shared" si="18"/>
        <v/>
      </c>
      <c r="S68" s="41"/>
      <c r="T68" s="65"/>
      <c r="U68" s="63" t="str">
        <f t="shared" si="19"/>
        <v/>
      </c>
      <c r="V68" s="35"/>
      <c r="W68" s="63" t="str">
        <f t="shared" si="20"/>
        <v/>
      </c>
      <c r="X68" s="35"/>
      <c r="Y68" s="63" t="str">
        <f t="shared" si="21"/>
        <v/>
      </c>
      <c r="Z68" s="35"/>
      <c r="AA68" s="63" t="str">
        <f t="shared" si="16"/>
        <v/>
      </c>
      <c r="AB68" s="64" t="str">
        <f>IF(ISNUMBER(T68),T68*IF(ISNUMBER(LOOKUP(8^3^8,MID(ASC(V68),MIN(FIND({0,1,2,3,4,5,6,7,8,9},ASC(V68)&amp;1234567890)),{1,2,3,4,5,6,7,8,9,10,11,12,13,14,15,16})*1)),LOOKUP(8^3^8,MID(ASC(V68),MIN(FIND({0,1,2,3,4,5,6,7,8,9},ASC(V68)&amp;1234567890)),{1,2,3,4,5,6,7,8,9,10,11,12,13,14,15,16})*1),1)*IF(ISNUMBER(LOOKUP(8^3^8,MID(ASC(X68),MIN(FIND({0,1,2,3,4,5,6,7,8,9},ASC(X68)&amp;1234567890)),{1,2,3,4,5,6,7,8,9,10,11,12,13,14,15,16})*1)),LOOKUP(8^3^8,MID(ASC(X68),MIN(FIND({0,1,2,3,4,5,6,7,8,9},ASC(X68)&amp;1234567890)),{1,2,3,4,5,6,7,8,9,10,11,12,13,14,15,16})*1),1)*IF(ISNUMBER(LOOKUP(8^3^8,MID(ASC(Z68),MIN(FIND({0,1,2,3,4,5,6,7,8,9},ASC(Z68)&amp;1234567890)),{1,2,3,4,5,6,7,8,9,10,11,12,13,14,15,16})*1)),LOOKUP(8^3^8,MID(ASC(Z68),MIN(FIND({0,1,2,3,4,5,6,7,8,9},ASC(Z68)&amp;1234567890)),{1,2,3,4,5,6,7,8,9,10,11,12,13,14,15,16})*1),1),"")</f>
        <v/>
      </c>
    </row>
    <row r="69" spans="1:28" ht="21" customHeight="1">
      <c r="A69" s="148"/>
      <c r="B69" s="96"/>
      <c r="C69" s="97"/>
      <c r="D69" s="97"/>
      <c r="E69" s="98"/>
      <c r="F69" s="103"/>
      <c r="G69" s="100"/>
      <c r="H69" s="101"/>
      <c r="I69" s="100"/>
      <c r="J69" s="101"/>
      <c r="K69" s="100"/>
      <c r="L69" s="101"/>
      <c r="M69" s="149"/>
      <c r="N69" s="104"/>
      <c r="O69" s="13"/>
      <c r="P69" s="4"/>
      <c r="Q69" s="40" t="str">
        <f t="shared" si="17"/>
        <v/>
      </c>
      <c r="R69" s="40" t="str">
        <f t="shared" si="18"/>
        <v/>
      </c>
      <c r="S69" s="41"/>
      <c r="T69" s="65"/>
      <c r="U69" s="63" t="str">
        <f t="shared" si="19"/>
        <v/>
      </c>
      <c r="V69" s="35"/>
      <c r="W69" s="63" t="str">
        <f t="shared" si="20"/>
        <v/>
      </c>
      <c r="X69" s="35"/>
      <c r="Y69" s="63" t="str">
        <f t="shared" si="21"/>
        <v/>
      </c>
      <c r="Z69" s="35"/>
      <c r="AA69" s="63" t="str">
        <f t="shared" si="16"/>
        <v/>
      </c>
      <c r="AB69" s="64" t="str">
        <f>IF(ISNUMBER(T69),T69*IF(ISNUMBER(LOOKUP(8^3^8,MID(ASC(V69),MIN(FIND({0,1,2,3,4,5,6,7,8,9},ASC(V69)&amp;1234567890)),{1,2,3,4,5,6,7,8,9,10,11,12,13,14,15,16})*1)),LOOKUP(8^3^8,MID(ASC(V69),MIN(FIND({0,1,2,3,4,5,6,7,8,9},ASC(V69)&amp;1234567890)),{1,2,3,4,5,6,7,8,9,10,11,12,13,14,15,16})*1),1)*IF(ISNUMBER(LOOKUP(8^3^8,MID(ASC(X69),MIN(FIND({0,1,2,3,4,5,6,7,8,9},ASC(X69)&amp;1234567890)),{1,2,3,4,5,6,7,8,9,10,11,12,13,14,15,16})*1)),LOOKUP(8^3^8,MID(ASC(X69),MIN(FIND({0,1,2,3,4,5,6,7,8,9},ASC(X69)&amp;1234567890)),{1,2,3,4,5,6,7,8,9,10,11,12,13,14,15,16})*1),1)*IF(ISNUMBER(LOOKUP(8^3^8,MID(ASC(Z69),MIN(FIND({0,1,2,3,4,5,6,7,8,9},ASC(Z69)&amp;1234567890)),{1,2,3,4,5,6,7,8,9,10,11,12,13,14,15,16})*1)),LOOKUP(8^3^8,MID(ASC(Z69),MIN(FIND({0,1,2,3,4,5,6,7,8,9},ASC(Z69)&amp;1234567890)),{1,2,3,4,5,6,7,8,9,10,11,12,13,14,15,16})*1),1),"")</f>
        <v/>
      </c>
    </row>
    <row r="70" spans="1:28" ht="21" customHeight="1">
      <c r="A70" s="148"/>
      <c r="B70" s="96"/>
      <c r="C70" s="97"/>
      <c r="D70" s="97"/>
      <c r="E70" s="98"/>
      <c r="F70" s="99"/>
      <c r="G70" s="100"/>
      <c r="H70" s="101"/>
      <c r="I70" s="100"/>
      <c r="J70" s="101"/>
      <c r="K70" s="100"/>
      <c r="L70" s="101"/>
      <c r="M70" s="100"/>
      <c r="N70" s="102"/>
      <c r="O70" s="13"/>
      <c r="P70" s="4"/>
      <c r="Q70" s="40" t="str">
        <f t="shared" si="17"/>
        <v/>
      </c>
      <c r="R70" s="40" t="str">
        <f t="shared" si="18"/>
        <v/>
      </c>
      <c r="S70" s="41"/>
      <c r="T70" s="65"/>
      <c r="U70" s="63" t="str">
        <f t="shared" si="19"/>
        <v/>
      </c>
      <c r="V70" s="35"/>
      <c r="W70" s="63" t="str">
        <f t="shared" si="20"/>
        <v/>
      </c>
      <c r="X70" s="35"/>
      <c r="Y70" s="63" t="str">
        <f t="shared" si="21"/>
        <v/>
      </c>
      <c r="Z70" s="35"/>
      <c r="AA70" s="63" t="str">
        <f t="shared" si="16"/>
        <v/>
      </c>
      <c r="AB70" s="64" t="str">
        <f>IF(ISNUMBER(T70),T70*IF(ISNUMBER(LOOKUP(8^3^8,MID(ASC(V70),MIN(FIND({0,1,2,3,4,5,6,7,8,9},ASC(V70)&amp;1234567890)),{1,2,3,4,5,6,7,8,9,10,11,12,13,14,15,16})*1)),LOOKUP(8^3^8,MID(ASC(V70),MIN(FIND({0,1,2,3,4,5,6,7,8,9},ASC(V70)&amp;1234567890)),{1,2,3,4,5,6,7,8,9,10,11,12,13,14,15,16})*1),1)*IF(ISNUMBER(LOOKUP(8^3^8,MID(ASC(X70),MIN(FIND({0,1,2,3,4,5,6,7,8,9},ASC(X70)&amp;1234567890)),{1,2,3,4,5,6,7,8,9,10,11,12,13,14,15,16})*1)),LOOKUP(8^3^8,MID(ASC(X70),MIN(FIND({0,1,2,3,4,5,6,7,8,9},ASC(X70)&amp;1234567890)),{1,2,3,4,5,6,7,8,9,10,11,12,13,14,15,16})*1),1)*IF(ISNUMBER(LOOKUP(8^3^8,MID(ASC(Z70),MIN(FIND({0,1,2,3,4,5,6,7,8,9},ASC(Z70)&amp;1234567890)),{1,2,3,4,5,6,7,8,9,10,11,12,13,14,15,16})*1)),LOOKUP(8^3^8,MID(ASC(Z70),MIN(FIND({0,1,2,3,4,5,6,7,8,9},ASC(Z70)&amp;1234567890)),{1,2,3,4,5,6,7,8,9,10,11,12,13,14,15,16})*1),1),"")</f>
        <v/>
      </c>
    </row>
    <row r="71" spans="1:28" ht="21" customHeight="1">
      <c r="A71" s="148"/>
      <c r="B71" s="96"/>
      <c r="C71" s="97"/>
      <c r="D71" s="97"/>
      <c r="E71" s="98"/>
      <c r="F71" s="103"/>
      <c r="G71" s="100"/>
      <c r="H71" s="101"/>
      <c r="I71" s="100"/>
      <c r="J71" s="101"/>
      <c r="K71" s="100"/>
      <c r="L71" s="101"/>
      <c r="M71" s="149"/>
      <c r="N71" s="104"/>
      <c r="O71" s="13"/>
      <c r="P71" s="4"/>
      <c r="Q71" s="40" t="str">
        <f t="shared" si="17"/>
        <v/>
      </c>
      <c r="R71" s="40" t="str">
        <f t="shared" si="18"/>
        <v/>
      </c>
      <c r="S71" s="41"/>
      <c r="T71" s="65"/>
      <c r="U71" s="63" t="str">
        <f t="shared" si="19"/>
        <v/>
      </c>
      <c r="V71" s="35"/>
      <c r="W71" s="63" t="str">
        <f t="shared" si="20"/>
        <v/>
      </c>
      <c r="X71" s="35"/>
      <c r="Y71" s="63" t="str">
        <f t="shared" si="21"/>
        <v/>
      </c>
      <c r="Z71" s="35"/>
      <c r="AA71" s="63" t="str">
        <f t="shared" si="16"/>
        <v/>
      </c>
      <c r="AB71" s="64" t="str">
        <f>IF(ISNUMBER(T71),T71*IF(ISNUMBER(LOOKUP(8^3^8,MID(ASC(V71),MIN(FIND({0,1,2,3,4,5,6,7,8,9},ASC(V71)&amp;1234567890)),{1,2,3,4,5,6,7,8,9,10,11,12,13,14,15,16})*1)),LOOKUP(8^3^8,MID(ASC(V71),MIN(FIND({0,1,2,3,4,5,6,7,8,9},ASC(V71)&amp;1234567890)),{1,2,3,4,5,6,7,8,9,10,11,12,13,14,15,16})*1),1)*IF(ISNUMBER(LOOKUP(8^3^8,MID(ASC(X71),MIN(FIND({0,1,2,3,4,5,6,7,8,9},ASC(X71)&amp;1234567890)),{1,2,3,4,5,6,7,8,9,10,11,12,13,14,15,16})*1)),LOOKUP(8^3^8,MID(ASC(X71),MIN(FIND({0,1,2,3,4,5,6,7,8,9},ASC(X71)&amp;1234567890)),{1,2,3,4,5,6,7,8,9,10,11,12,13,14,15,16})*1),1)*IF(ISNUMBER(LOOKUP(8^3^8,MID(ASC(Z71),MIN(FIND({0,1,2,3,4,5,6,7,8,9},ASC(Z71)&amp;1234567890)),{1,2,3,4,5,6,7,8,9,10,11,12,13,14,15,16})*1)),LOOKUP(8^3^8,MID(ASC(Z71),MIN(FIND({0,1,2,3,4,5,6,7,8,9},ASC(Z71)&amp;1234567890)),{1,2,3,4,5,6,7,8,9,10,11,12,13,14,15,16})*1),1),"")</f>
        <v/>
      </c>
    </row>
    <row r="72" spans="1:28" ht="21" customHeight="1">
      <c r="A72" s="148"/>
      <c r="B72" s="96"/>
      <c r="C72" s="97"/>
      <c r="D72" s="97"/>
      <c r="E72" s="98"/>
      <c r="F72" s="99"/>
      <c r="G72" s="100"/>
      <c r="H72" s="101"/>
      <c r="I72" s="100"/>
      <c r="J72" s="101"/>
      <c r="K72" s="100"/>
      <c r="L72" s="101"/>
      <c r="M72" s="100"/>
      <c r="N72" s="102"/>
      <c r="O72" s="13"/>
      <c r="P72" s="4"/>
      <c r="Q72" s="40" t="str">
        <f t="shared" si="17"/>
        <v/>
      </c>
      <c r="R72" s="40" t="str">
        <f t="shared" si="18"/>
        <v/>
      </c>
      <c r="S72" s="41"/>
      <c r="T72" s="65"/>
      <c r="U72" s="63" t="str">
        <f t="shared" si="19"/>
        <v/>
      </c>
      <c r="V72" s="35"/>
      <c r="W72" s="63" t="str">
        <f t="shared" si="20"/>
        <v/>
      </c>
      <c r="X72" s="35"/>
      <c r="Y72" s="63" t="str">
        <f t="shared" si="21"/>
        <v/>
      </c>
      <c r="Z72" s="35"/>
      <c r="AA72" s="63" t="str">
        <f t="shared" si="16"/>
        <v/>
      </c>
      <c r="AB72" s="64" t="str">
        <f>IF(ISNUMBER(T72),T72*IF(ISNUMBER(LOOKUP(8^3^8,MID(ASC(V72),MIN(FIND({0,1,2,3,4,5,6,7,8,9},ASC(V72)&amp;1234567890)),{1,2,3,4,5,6,7,8,9,10,11,12,13,14,15,16})*1)),LOOKUP(8^3^8,MID(ASC(V72),MIN(FIND({0,1,2,3,4,5,6,7,8,9},ASC(V72)&amp;1234567890)),{1,2,3,4,5,6,7,8,9,10,11,12,13,14,15,16})*1),1)*IF(ISNUMBER(LOOKUP(8^3^8,MID(ASC(X72),MIN(FIND({0,1,2,3,4,5,6,7,8,9},ASC(X72)&amp;1234567890)),{1,2,3,4,5,6,7,8,9,10,11,12,13,14,15,16})*1)),LOOKUP(8^3^8,MID(ASC(X72),MIN(FIND({0,1,2,3,4,5,6,7,8,9},ASC(X72)&amp;1234567890)),{1,2,3,4,5,6,7,8,9,10,11,12,13,14,15,16})*1),1)*IF(ISNUMBER(LOOKUP(8^3^8,MID(ASC(Z72),MIN(FIND({0,1,2,3,4,5,6,7,8,9},ASC(Z72)&amp;1234567890)),{1,2,3,4,5,6,7,8,9,10,11,12,13,14,15,16})*1)),LOOKUP(8^3^8,MID(ASC(Z72),MIN(FIND({0,1,2,3,4,5,6,7,8,9},ASC(Z72)&amp;1234567890)),{1,2,3,4,5,6,7,8,9,10,11,12,13,14,15,16})*1),1),"")</f>
        <v/>
      </c>
    </row>
    <row r="73" spans="1:28" ht="21" customHeight="1">
      <c r="A73" s="148"/>
      <c r="B73" s="96"/>
      <c r="C73" s="97"/>
      <c r="D73" s="97"/>
      <c r="E73" s="98"/>
      <c r="F73" s="103"/>
      <c r="G73" s="100"/>
      <c r="H73" s="101"/>
      <c r="I73" s="100"/>
      <c r="J73" s="101"/>
      <c r="K73" s="100"/>
      <c r="L73" s="101"/>
      <c r="M73" s="149"/>
      <c r="N73" s="104"/>
      <c r="O73" s="13"/>
      <c r="P73" s="4"/>
      <c r="Q73" s="40" t="str">
        <f t="shared" si="17"/>
        <v/>
      </c>
      <c r="R73" s="40" t="str">
        <f t="shared" si="18"/>
        <v/>
      </c>
      <c r="S73" s="41"/>
      <c r="T73" s="65"/>
      <c r="U73" s="63" t="str">
        <f t="shared" si="19"/>
        <v/>
      </c>
      <c r="V73" s="35"/>
      <c r="W73" s="63" t="str">
        <f t="shared" si="20"/>
        <v/>
      </c>
      <c r="X73" s="35"/>
      <c r="Y73" s="63" t="str">
        <f t="shared" si="21"/>
        <v/>
      </c>
      <c r="Z73" s="35"/>
      <c r="AA73" s="63" t="str">
        <f t="shared" si="16"/>
        <v/>
      </c>
      <c r="AB73" s="64" t="str">
        <f>IF(ISNUMBER(T73),T73*IF(ISNUMBER(LOOKUP(8^3^8,MID(ASC(V73),MIN(FIND({0,1,2,3,4,5,6,7,8,9},ASC(V73)&amp;1234567890)),{1,2,3,4,5,6,7,8,9,10,11,12,13,14,15,16})*1)),LOOKUP(8^3^8,MID(ASC(V73),MIN(FIND({0,1,2,3,4,5,6,7,8,9},ASC(V73)&amp;1234567890)),{1,2,3,4,5,6,7,8,9,10,11,12,13,14,15,16})*1),1)*IF(ISNUMBER(LOOKUP(8^3^8,MID(ASC(X73),MIN(FIND({0,1,2,3,4,5,6,7,8,9},ASC(X73)&amp;1234567890)),{1,2,3,4,5,6,7,8,9,10,11,12,13,14,15,16})*1)),LOOKUP(8^3^8,MID(ASC(X73),MIN(FIND({0,1,2,3,4,5,6,7,8,9},ASC(X73)&amp;1234567890)),{1,2,3,4,5,6,7,8,9,10,11,12,13,14,15,16})*1),1)*IF(ISNUMBER(LOOKUP(8^3^8,MID(ASC(Z73),MIN(FIND({0,1,2,3,4,5,6,7,8,9},ASC(Z73)&amp;1234567890)),{1,2,3,4,5,6,7,8,9,10,11,12,13,14,15,16})*1)),LOOKUP(8^3^8,MID(ASC(Z73),MIN(FIND({0,1,2,3,4,5,6,7,8,9},ASC(Z73)&amp;1234567890)),{1,2,3,4,5,6,7,8,9,10,11,12,13,14,15,16})*1),1),"")</f>
        <v/>
      </c>
    </row>
    <row r="74" spans="1:28" ht="21" customHeight="1">
      <c r="A74" s="148"/>
      <c r="B74" s="96"/>
      <c r="C74" s="97"/>
      <c r="D74" s="97"/>
      <c r="E74" s="98"/>
      <c r="F74" s="99"/>
      <c r="G74" s="100"/>
      <c r="H74" s="101"/>
      <c r="I74" s="100"/>
      <c r="J74" s="101"/>
      <c r="K74" s="100"/>
      <c r="L74" s="101"/>
      <c r="M74" s="100"/>
      <c r="N74" s="102"/>
      <c r="O74" s="13"/>
      <c r="P74" s="4"/>
      <c r="Q74" s="40" t="str">
        <f t="shared" si="17"/>
        <v/>
      </c>
      <c r="R74" s="40" t="str">
        <f t="shared" si="18"/>
        <v/>
      </c>
      <c r="S74" s="41"/>
      <c r="T74" s="65"/>
      <c r="U74" s="63" t="str">
        <f t="shared" si="19"/>
        <v/>
      </c>
      <c r="V74" s="35"/>
      <c r="W74" s="63" t="str">
        <f t="shared" si="20"/>
        <v/>
      </c>
      <c r="X74" s="35"/>
      <c r="Y74" s="63" t="str">
        <f t="shared" si="21"/>
        <v/>
      </c>
      <c r="Z74" s="35"/>
      <c r="AA74" s="63" t="str">
        <f t="shared" si="16"/>
        <v/>
      </c>
      <c r="AB74" s="64" t="str">
        <f>IF(ISNUMBER(T74),T74*IF(ISNUMBER(LOOKUP(8^3^8,MID(ASC(V74),MIN(FIND({0,1,2,3,4,5,6,7,8,9},ASC(V74)&amp;1234567890)),{1,2,3,4,5,6,7,8,9,10,11,12,13,14,15,16})*1)),LOOKUP(8^3^8,MID(ASC(V74),MIN(FIND({0,1,2,3,4,5,6,7,8,9},ASC(V74)&amp;1234567890)),{1,2,3,4,5,6,7,8,9,10,11,12,13,14,15,16})*1),1)*IF(ISNUMBER(LOOKUP(8^3^8,MID(ASC(X74),MIN(FIND({0,1,2,3,4,5,6,7,8,9},ASC(X74)&amp;1234567890)),{1,2,3,4,5,6,7,8,9,10,11,12,13,14,15,16})*1)),LOOKUP(8^3^8,MID(ASC(X74),MIN(FIND({0,1,2,3,4,5,6,7,8,9},ASC(X74)&amp;1234567890)),{1,2,3,4,5,6,7,8,9,10,11,12,13,14,15,16})*1),1)*IF(ISNUMBER(LOOKUP(8^3^8,MID(ASC(Z74),MIN(FIND({0,1,2,3,4,5,6,7,8,9},ASC(Z74)&amp;1234567890)),{1,2,3,4,5,6,7,8,9,10,11,12,13,14,15,16})*1)),LOOKUP(8^3^8,MID(ASC(Z74),MIN(FIND({0,1,2,3,4,5,6,7,8,9},ASC(Z74)&amp;1234567890)),{1,2,3,4,5,6,7,8,9,10,11,12,13,14,15,16})*1),1),"")</f>
        <v/>
      </c>
    </row>
    <row r="75" spans="1:28" ht="21" customHeight="1">
      <c r="A75" s="148"/>
      <c r="B75" s="96"/>
      <c r="C75" s="97"/>
      <c r="D75" s="97"/>
      <c r="E75" s="98"/>
      <c r="F75" s="103"/>
      <c r="G75" s="100"/>
      <c r="H75" s="101"/>
      <c r="I75" s="100"/>
      <c r="J75" s="101"/>
      <c r="K75" s="100"/>
      <c r="L75" s="101"/>
      <c r="M75" s="149"/>
      <c r="N75" s="104"/>
      <c r="O75" s="13"/>
      <c r="P75" s="4"/>
      <c r="Q75" s="40" t="str">
        <f t="shared" si="17"/>
        <v/>
      </c>
      <c r="R75" s="40" t="str">
        <f t="shared" si="18"/>
        <v/>
      </c>
      <c r="S75" s="41"/>
      <c r="T75" s="65"/>
      <c r="U75" s="63" t="str">
        <f t="shared" si="19"/>
        <v/>
      </c>
      <c r="V75" s="35"/>
      <c r="W75" s="63" t="str">
        <f t="shared" si="20"/>
        <v/>
      </c>
      <c r="X75" s="35"/>
      <c r="Y75" s="63" t="str">
        <f t="shared" si="21"/>
        <v/>
      </c>
      <c r="Z75" s="35"/>
      <c r="AA75" s="63" t="str">
        <f t="shared" si="16"/>
        <v/>
      </c>
      <c r="AB75" s="64" t="str">
        <f>IF(ISNUMBER(T75),T75*IF(ISNUMBER(LOOKUP(8^3^8,MID(ASC(V75),MIN(FIND({0,1,2,3,4,5,6,7,8,9},ASC(V75)&amp;1234567890)),{1,2,3,4,5,6,7,8,9,10,11,12,13,14,15,16})*1)),LOOKUP(8^3^8,MID(ASC(V75),MIN(FIND({0,1,2,3,4,5,6,7,8,9},ASC(V75)&amp;1234567890)),{1,2,3,4,5,6,7,8,9,10,11,12,13,14,15,16})*1),1)*IF(ISNUMBER(LOOKUP(8^3^8,MID(ASC(X75),MIN(FIND({0,1,2,3,4,5,6,7,8,9},ASC(X75)&amp;1234567890)),{1,2,3,4,5,6,7,8,9,10,11,12,13,14,15,16})*1)),LOOKUP(8^3^8,MID(ASC(X75),MIN(FIND({0,1,2,3,4,5,6,7,8,9},ASC(X75)&amp;1234567890)),{1,2,3,4,5,6,7,8,9,10,11,12,13,14,15,16})*1),1)*IF(ISNUMBER(LOOKUP(8^3^8,MID(ASC(Z75),MIN(FIND({0,1,2,3,4,5,6,7,8,9},ASC(Z75)&amp;1234567890)),{1,2,3,4,5,6,7,8,9,10,11,12,13,14,15,16})*1)),LOOKUP(8^3^8,MID(ASC(Z75),MIN(FIND({0,1,2,3,4,5,6,7,8,9},ASC(Z75)&amp;1234567890)),{1,2,3,4,5,6,7,8,9,10,11,12,13,14,15,16})*1),1),"")</f>
        <v/>
      </c>
    </row>
    <row r="76" spans="1:28" ht="21" customHeight="1">
      <c r="A76" s="148"/>
      <c r="B76" s="96"/>
      <c r="C76" s="97"/>
      <c r="D76" s="97"/>
      <c r="E76" s="98"/>
      <c r="F76" s="99"/>
      <c r="G76" s="100"/>
      <c r="H76" s="101"/>
      <c r="I76" s="100"/>
      <c r="J76" s="101"/>
      <c r="K76" s="100"/>
      <c r="L76" s="101"/>
      <c r="M76" s="100"/>
      <c r="N76" s="102"/>
      <c r="O76" s="13"/>
      <c r="P76" s="4"/>
      <c r="Q76" s="40" t="str">
        <f t="shared" si="17"/>
        <v/>
      </c>
      <c r="R76" s="40" t="str">
        <f t="shared" si="18"/>
        <v/>
      </c>
      <c r="S76" s="41"/>
      <c r="T76" s="65"/>
      <c r="U76" s="63" t="str">
        <f t="shared" si="19"/>
        <v/>
      </c>
      <c r="V76" s="35"/>
      <c r="W76" s="63" t="str">
        <f t="shared" si="20"/>
        <v/>
      </c>
      <c r="X76" s="35"/>
      <c r="Y76" s="63" t="str">
        <f t="shared" si="21"/>
        <v/>
      </c>
      <c r="Z76" s="35"/>
      <c r="AA76" s="63" t="str">
        <f t="shared" si="16"/>
        <v/>
      </c>
      <c r="AB76" s="64" t="str">
        <f>IF(ISNUMBER(T76),T76*IF(ISNUMBER(LOOKUP(8^3^8,MID(ASC(V76),MIN(FIND({0,1,2,3,4,5,6,7,8,9},ASC(V76)&amp;1234567890)),{1,2,3,4,5,6,7,8,9,10,11,12,13,14,15,16})*1)),LOOKUP(8^3^8,MID(ASC(V76),MIN(FIND({0,1,2,3,4,5,6,7,8,9},ASC(V76)&amp;1234567890)),{1,2,3,4,5,6,7,8,9,10,11,12,13,14,15,16})*1),1)*IF(ISNUMBER(LOOKUP(8^3^8,MID(ASC(X76),MIN(FIND({0,1,2,3,4,5,6,7,8,9},ASC(X76)&amp;1234567890)),{1,2,3,4,5,6,7,8,9,10,11,12,13,14,15,16})*1)),LOOKUP(8^3^8,MID(ASC(X76),MIN(FIND({0,1,2,3,4,5,6,7,8,9},ASC(X76)&amp;1234567890)),{1,2,3,4,5,6,7,8,9,10,11,12,13,14,15,16})*1),1)*IF(ISNUMBER(LOOKUP(8^3^8,MID(ASC(Z76),MIN(FIND({0,1,2,3,4,5,6,7,8,9},ASC(Z76)&amp;1234567890)),{1,2,3,4,5,6,7,8,9,10,11,12,13,14,15,16})*1)),LOOKUP(8^3^8,MID(ASC(Z76),MIN(FIND({0,1,2,3,4,5,6,7,8,9},ASC(Z76)&amp;1234567890)),{1,2,3,4,5,6,7,8,9,10,11,12,13,14,15,16})*1),1),"")</f>
        <v/>
      </c>
    </row>
    <row r="77" spans="1:28" ht="21" customHeight="1">
      <c r="A77" s="148"/>
      <c r="B77" s="96"/>
      <c r="C77" s="97"/>
      <c r="D77" s="97"/>
      <c r="E77" s="98"/>
      <c r="F77" s="103"/>
      <c r="G77" s="100"/>
      <c r="H77" s="101"/>
      <c r="I77" s="100"/>
      <c r="J77" s="101"/>
      <c r="K77" s="100"/>
      <c r="L77" s="101"/>
      <c r="M77" s="149"/>
      <c r="N77" s="104"/>
      <c r="O77" s="13"/>
      <c r="P77" s="4"/>
      <c r="Q77" s="40" t="str">
        <f t="shared" si="17"/>
        <v/>
      </c>
      <c r="R77" s="40" t="str">
        <f t="shared" si="18"/>
        <v/>
      </c>
      <c r="S77" s="41"/>
      <c r="T77" s="65"/>
      <c r="U77" s="63" t="str">
        <f t="shared" si="19"/>
        <v/>
      </c>
      <c r="V77" s="35"/>
      <c r="W77" s="63" t="str">
        <f t="shared" si="20"/>
        <v/>
      </c>
      <c r="X77" s="35"/>
      <c r="Y77" s="63" t="str">
        <f t="shared" si="21"/>
        <v/>
      </c>
      <c r="Z77" s="35"/>
      <c r="AA77" s="63" t="str">
        <f t="shared" si="16"/>
        <v/>
      </c>
      <c r="AB77" s="64" t="str">
        <f>IF(ISNUMBER(T77),T77*IF(ISNUMBER(LOOKUP(8^3^8,MID(ASC(V77),MIN(FIND({0,1,2,3,4,5,6,7,8,9},ASC(V77)&amp;1234567890)),{1,2,3,4,5,6,7,8,9,10,11,12,13,14,15,16})*1)),LOOKUP(8^3^8,MID(ASC(V77),MIN(FIND({0,1,2,3,4,5,6,7,8,9},ASC(V77)&amp;1234567890)),{1,2,3,4,5,6,7,8,9,10,11,12,13,14,15,16})*1),1)*IF(ISNUMBER(LOOKUP(8^3^8,MID(ASC(X77),MIN(FIND({0,1,2,3,4,5,6,7,8,9},ASC(X77)&amp;1234567890)),{1,2,3,4,5,6,7,8,9,10,11,12,13,14,15,16})*1)),LOOKUP(8^3^8,MID(ASC(X77),MIN(FIND({0,1,2,3,4,5,6,7,8,9},ASC(X77)&amp;1234567890)),{1,2,3,4,5,6,7,8,9,10,11,12,13,14,15,16})*1),1)*IF(ISNUMBER(LOOKUP(8^3^8,MID(ASC(Z77),MIN(FIND({0,1,2,3,4,5,6,7,8,9},ASC(Z77)&amp;1234567890)),{1,2,3,4,5,6,7,8,9,10,11,12,13,14,15,16})*1)),LOOKUP(8^3^8,MID(ASC(Z77),MIN(FIND({0,1,2,3,4,5,6,7,8,9},ASC(Z77)&amp;1234567890)),{1,2,3,4,5,6,7,8,9,10,11,12,13,14,15,16})*1),1),"")</f>
        <v/>
      </c>
    </row>
    <row r="78" spans="1:28" ht="21" customHeight="1">
      <c r="A78" s="148"/>
      <c r="B78" s="96"/>
      <c r="C78" s="97"/>
      <c r="D78" s="97"/>
      <c r="E78" s="98"/>
      <c r="F78" s="99"/>
      <c r="G78" s="100"/>
      <c r="H78" s="101"/>
      <c r="I78" s="100"/>
      <c r="J78" s="101"/>
      <c r="K78" s="100"/>
      <c r="L78" s="101"/>
      <c r="M78" s="100"/>
      <c r="N78" s="102"/>
      <c r="O78" s="13"/>
      <c r="P78" s="4"/>
      <c r="Q78" s="40" t="str">
        <f t="shared" si="17"/>
        <v/>
      </c>
      <c r="R78" s="40" t="str">
        <f t="shared" si="18"/>
        <v/>
      </c>
      <c r="S78" s="41"/>
      <c r="T78" s="65"/>
      <c r="U78" s="63" t="str">
        <f t="shared" si="19"/>
        <v/>
      </c>
      <c r="V78" s="35"/>
      <c r="W78" s="63" t="str">
        <f t="shared" si="20"/>
        <v/>
      </c>
      <c r="X78" s="35"/>
      <c r="Y78" s="63" t="str">
        <f t="shared" si="21"/>
        <v/>
      </c>
      <c r="Z78" s="35"/>
      <c r="AA78" s="63" t="str">
        <f t="shared" si="16"/>
        <v/>
      </c>
      <c r="AB78" s="64" t="str">
        <f>IF(ISNUMBER(T78),T78*IF(ISNUMBER(LOOKUP(8^3^8,MID(ASC(V78),MIN(FIND({0,1,2,3,4,5,6,7,8,9},ASC(V78)&amp;1234567890)),{1,2,3,4,5,6,7,8,9,10,11,12,13,14,15,16})*1)),LOOKUP(8^3^8,MID(ASC(V78),MIN(FIND({0,1,2,3,4,5,6,7,8,9},ASC(V78)&amp;1234567890)),{1,2,3,4,5,6,7,8,9,10,11,12,13,14,15,16})*1),1)*IF(ISNUMBER(LOOKUP(8^3^8,MID(ASC(X78),MIN(FIND({0,1,2,3,4,5,6,7,8,9},ASC(X78)&amp;1234567890)),{1,2,3,4,5,6,7,8,9,10,11,12,13,14,15,16})*1)),LOOKUP(8^3^8,MID(ASC(X78),MIN(FIND({0,1,2,3,4,5,6,7,8,9},ASC(X78)&amp;1234567890)),{1,2,3,4,5,6,7,8,9,10,11,12,13,14,15,16})*1),1)*IF(ISNUMBER(LOOKUP(8^3^8,MID(ASC(Z78),MIN(FIND({0,1,2,3,4,5,6,7,8,9},ASC(Z78)&amp;1234567890)),{1,2,3,4,5,6,7,8,9,10,11,12,13,14,15,16})*1)),LOOKUP(8^3^8,MID(ASC(Z78),MIN(FIND({0,1,2,3,4,5,6,7,8,9},ASC(Z78)&amp;1234567890)),{1,2,3,4,5,6,7,8,9,10,11,12,13,14,15,16})*1),1),"")</f>
        <v/>
      </c>
    </row>
    <row r="79" spans="1:28" ht="21" customHeight="1">
      <c r="A79" s="148"/>
      <c r="B79" s="96"/>
      <c r="C79" s="97"/>
      <c r="D79" s="97"/>
      <c r="E79" s="98"/>
      <c r="F79" s="103"/>
      <c r="G79" s="100"/>
      <c r="H79" s="101"/>
      <c r="I79" s="100"/>
      <c r="J79" s="101"/>
      <c r="K79" s="100"/>
      <c r="L79" s="101"/>
      <c r="M79" s="149"/>
      <c r="N79" s="104"/>
      <c r="O79" s="13"/>
      <c r="P79" s="4"/>
      <c r="Q79" s="40" t="str">
        <f t="shared" si="17"/>
        <v/>
      </c>
      <c r="R79" s="40" t="str">
        <f t="shared" si="18"/>
        <v/>
      </c>
      <c r="S79" s="41"/>
      <c r="T79" s="65"/>
      <c r="U79" s="63" t="str">
        <f t="shared" si="19"/>
        <v/>
      </c>
      <c r="V79" s="35"/>
      <c r="W79" s="63" t="str">
        <f t="shared" si="20"/>
        <v/>
      </c>
      <c r="X79" s="35"/>
      <c r="Y79" s="63" t="str">
        <f t="shared" si="21"/>
        <v/>
      </c>
      <c r="Z79" s="35"/>
      <c r="AA79" s="63" t="str">
        <f t="shared" si="16"/>
        <v/>
      </c>
      <c r="AB79" s="64" t="str">
        <f>IF(ISNUMBER(T79),T79*IF(ISNUMBER(LOOKUP(8^3^8,MID(ASC(V79),MIN(FIND({0,1,2,3,4,5,6,7,8,9},ASC(V79)&amp;1234567890)),{1,2,3,4,5,6,7,8,9,10,11,12,13,14,15,16})*1)),LOOKUP(8^3^8,MID(ASC(V79),MIN(FIND({0,1,2,3,4,5,6,7,8,9},ASC(V79)&amp;1234567890)),{1,2,3,4,5,6,7,8,9,10,11,12,13,14,15,16})*1),1)*IF(ISNUMBER(LOOKUP(8^3^8,MID(ASC(X79),MIN(FIND({0,1,2,3,4,5,6,7,8,9},ASC(X79)&amp;1234567890)),{1,2,3,4,5,6,7,8,9,10,11,12,13,14,15,16})*1)),LOOKUP(8^3^8,MID(ASC(X79),MIN(FIND({0,1,2,3,4,5,6,7,8,9},ASC(X79)&amp;1234567890)),{1,2,3,4,5,6,7,8,9,10,11,12,13,14,15,16})*1),1)*IF(ISNUMBER(LOOKUP(8^3^8,MID(ASC(Z79),MIN(FIND({0,1,2,3,4,5,6,7,8,9},ASC(Z79)&amp;1234567890)),{1,2,3,4,5,6,7,8,9,10,11,12,13,14,15,16})*1)),LOOKUP(8^3^8,MID(ASC(Z79),MIN(FIND({0,1,2,3,4,5,6,7,8,9},ASC(Z79)&amp;1234567890)),{1,2,3,4,5,6,7,8,9,10,11,12,13,14,15,16})*1),1),"")</f>
        <v/>
      </c>
    </row>
    <row r="80" spans="1:28" ht="21" customHeight="1">
      <c r="A80" s="148"/>
      <c r="B80" s="96"/>
      <c r="C80" s="97"/>
      <c r="D80" s="97"/>
      <c r="E80" s="98"/>
      <c r="F80" s="99"/>
      <c r="G80" s="100"/>
      <c r="H80" s="101"/>
      <c r="I80" s="100"/>
      <c r="J80" s="101"/>
      <c r="K80" s="100"/>
      <c r="L80" s="101"/>
      <c r="M80" s="100"/>
      <c r="N80" s="102"/>
      <c r="O80" s="13"/>
      <c r="P80" s="4"/>
      <c r="Q80" s="40" t="str">
        <f t="shared" si="17"/>
        <v/>
      </c>
      <c r="R80" s="40" t="str">
        <f t="shared" si="18"/>
        <v/>
      </c>
      <c r="S80" s="41"/>
      <c r="T80" s="65"/>
      <c r="U80" s="63" t="str">
        <f t="shared" si="19"/>
        <v/>
      </c>
      <c r="V80" s="35"/>
      <c r="W80" s="63" t="str">
        <f t="shared" si="20"/>
        <v/>
      </c>
      <c r="X80" s="35"/>
      <c r="Y80" s="63" t="str">
        <f t="shared" si="21"/>
        <v/>
      </c>
      <c r="Z80" s="35"/>
      <c r="AA80" s="63" t="str">
        <f t="shared" si="16"/>
        <v/>
      </c>
      <c r="AB80" s="64" t="str">
        <f>IF(ISNUMBER(T80),T80*IF(ISNUMBER(LOOKUP(8^3^8,MID(ASC(V80),MIN(FIND({0,1,2,3,4,5,6,7,8,9},ASC(V80)&amp;1234567890)),{1,2,3,4,5,6,7,8,9,10,11,12,13,14,15,16})*1)),LOOKUP(8^3^8,MID(ASC(V80),MIN(FIND({0,1,2,3,4,5,6,7,8,9},ASC(V80)&amp;1234567890)),{1,2,3,4,5,6,7,8,9,10,11,12,13,14,15,16})*1),1)*IF(ISNUMBER(LOOKUP(8^3^8,MID(ASC(X80),MIN(FIND({0,1,2,3,4,5,6,7,8,9},ASC(X80)&amp;1234567890)),{1,2,3,4,5,6,7,8,9,10,11,12,13,14,15,16})*1)),LOOKUP(8^3^8,MID(ASC(X80),MIN(FIND({0,1,2,3,4,5,6,7,8,9},ASC(X80)&amp;1234567890)),{1,2,3,4,5,6,7,8,9,10,11,12,13,14,15,16})*1),1)*IF(ISNUMBER(LOOKUP(8^3^8,MID(ASC(Z80),MIN(FIND({0,1,2,3,4,5,6,7,8,9},ASC(Z80)&amp;1234567890)),{1,2,3,4,5,6,7,8,9,10,11,12,13,14,15,16})*1)),LOOKUP(8^3^8,MID(ASC(Z80),MIN(FIND({0,1,2,3,4,5,6,7,8,9},ASC(Z80)&amp;1234567890)),{1,2,3,4,5,6,7,8,9,10,11,12,13,14,15,16})*1),1),"")</f>
        <v/>
      </c>
    </row>
    <row r="81" spans="1:28" ht="21" customHeight="1">
      <c r="A81" s="148"/>
      <c r="B81" s="96"/>
      <c r="C81" s="97"/>
      <c r="D81" s="97"/>
      <c r="E81" s="98"/>
      <c r="F81" s="103"/>
      <c r="G81" s="100"/>
      <c r="H81" s="101"/>
      <c r="I81" s="100"/>
      <c r="J81" s="101"/>
      <c r="K81" s="100"/>
      <c r="L81" s="101"/>
      <c r="M81" s="149"/>
      <c r="N81" s="104"/>
      <c r="O81" s="13"/>
      <c r="P81" s="4"/>
      <c r="Q81" s="40" t="str">
        <f t="shared" si="17"/>
        <v/>
      </c>
      <c r="R81" s="40" t="str">
        <f t="shared" si="18"/>
        <v/>
      </c>
      <c r="S81" s="41"/>
      <c r="T81" s="65"/>
      <c r="U81" s="63" t="str">
        <f t="shared" si="19"/>
        <v/>
      </c>
      <c r="V81" s="35"/>
      <c r="W81" s="63" t="str">
        <f t="shared" si="20"/>
        <v/>
      </c>
      <c r="X81" s="35"/>
      <c r="Y81" s="63" t="str">
        <f t="shared" si="21"/>
        <v/>
      </c>
      <c r="Z81" s="35"/>
      <c r="AA81" s="63" t="str">
        <f t="shared" si="16"/>
        <v/>
      </c>
      <c r="AB81" s="64" t="str">
        <f>IF(ISNUMBER(T81),T81*IF(ISNUMBER(LOOKUP(8^3^8,MID(ASC(V81),MIN(FIND({0,1,2,3,4,5,6,7,8,9},ASC(V81)&amp;1234567890)),{1,2,3,4,5,6,7,8,9,10,11,12,13,14,15,16})*1)),LOOKUP(8^3^8,MID(ASC(V81),MIN(FIND({0,1,2,3,4,5,6,7,8,9},ASC(V81)&amp;1234567890)),{1,2,3,4,5,6,7,8,9,10,11,12,13,14,15,16})*1),1)*IF(ISNUMBER(LOOKUP(8^3^8,MID(ASC(X81),MIN(FIND({0,1,2,3,4,5,6,7,8,9},ASC(X81)&amp;1234567890)),{1,2,3,4,5,6,7,8,9,10,11,12,13,14,15,16})*1)),LOOKUP(8^3^8,MID(ASC(X81),MIN(FIND({0,1,2,3,4,5,6,7,8,9},ASC(X81)&amp;1234567890)),{1,2,3,4,5,6,7,8,9,10,11,12,13,14,15,16})*1),1)*IF(ISNUMBER(LOOKUP(8^3^8,MID(ASC(Z81),MIN(FIND({0,1,2,3,4,5,6,7,8,9},ASC(Z81)&amp;1234567890)),{1,2,3,4,5,6,7,8,9,10,11,12,13,14,15,16})*1)),LOOKUP(8^3^8,MID(ASC(Z81),MIN(FIND({0,1,2,3,4,5,6,7,8,9},ASC(Z81)&amp;1234567890)),{1,2,3,4,5,6,7,8,9,10,11,12,13,14,15,16})*1),1),"")</f>
        <v/>
      </c>
    </row>
    <row r="82" spans="1:28" ht="21" customHeight="1">
      <c r="A82" s="148"/>
      <c r="B82" s="96"/>
      <c r="C82" s="97"/>
      <c r="D82" s="97"/>
      <c r="E82" s="98"/>
      <c r="F82" s="99"/>
      <c r="G82" s="100"/>
      <c r="H82" s="101"/>
      <c r="I82" s="100"/>
      <c r="J82" s="101"/>
      <c r="K82" s="100"/>
      <c r="L82" s="101"/>
      <c r="M82" s="100"/>
      <c r="N82" s="102"/>
      <c r="O82" s="13"/>
      <c r="P82" s="4"/>
      <c r="Q82" s="40" t="str">
        <f t="shared" si="17"/>
        <v/>
      </c>
      <c r="R82" s="40" t="str">
        <f t="shared" si="18"/>
        <v/>
      </c>
      <c r="S82" s="41"/>
      <c r="T82" s="65"/>
      <c r="U82" s="63" t="str">
        <f t="shared" si="19"/>
        <v/>
      </c>
      <c r="V82" s="35"/>
      <c r="W82" s="63" t="str">
        <f t="shared" si="20"/>
        <v/>
      </c>
      <c r="X82" s="35"/>
      <c r="Y82" s="63" t="str">
        <f t="shared" si="21"/>
        <v/>
      </c>
      <c r="Z82" s="35"/>
      <c r="AA82" s="63" t="str">
        <f t="shared" si="16"/>
        <v/>
      </c>
      <c r="AB82" s="64" t="str">
        <f>IF(ISNUMBER(T82),T82*IF(ISNUMBER(LOOKUP(8^3^8,MID(ASC(V82),MIN(FIND({0,1,2,3,4,5,6,7,8,9},ASC(V82)&amp;1234567890)),{1,2,3,4,5,6,7,8,9,10,11,12,13,14,15,16})*1)),LOOKUP(8^3^8,MID(ASC(V82),MIN(FIND({0,1,2,3,4,5,6,7,8,9},ASC(V82)&amp;1234567890)),{1,2,3,4,5,6,7,8,9,10,11,12,13,14,15,16})*1),1)*IF(ISNUMBER(LOOKUP(8^3^8,MID(ASC(X82),MIN(FIND({0,1,2,3,4,5,6,7,8,9},ASC(X82)&amp;1234567890)),{1,2,3,4,5,6,7,8,9,10,11,12,13,14,15,16})*1)),LOOKUP(8^3^8,MID(ASC(X82),MIN(FIND({0,1,2,3,4,5,6,7,8,9},ASC(X82)&amp;1234567890)),{1,2,3,4,5,6,7,8,9,10,11,12,13,14,15,16})*1),1)*IF(ISNUMBER(LOOKUP(8^3^8,MID(ASC(Z82),MIN(FIND({0,1,2,3,4,5,6,7,8,9},ASC(Z82)&amp;1234567890)),{1,2,3,4,5,6,7,8,9,10,11,12,13,14,15,16})*1)),LOOKUP(8^3^8,MID(ASC(Z82),MIN(FIND({0,1,2,3,4,5,6,7,8,9},ASC(Z82)&amp;1234567890)),{1,2,3,4,5,6,7,8,9,10,11,12,13,14,15,16})*1),1),"")</f>
        <v/>
      </c>
    </row>
    <row r="83" spans="1:28" ht="21" customHeight="1">
      <c r="A83" s="148"/>
      <c r="B83" s="96"/>
      <c r="C83" s="97"/>
      <c r="D83" s="97"/>
      <c r="E83" s="98"/>
      <c r="F83" s="103"/>
      <c r="G83" s="100"/>
      <c r="H83" s="101"/>
      <c r="I83" s="100"/>
      <c r="J83" s="101"/>
      <c r="K83" s="100"/>
      <c r="L83" s="101"/>
      <c r="M83" s="149"/>
      <c r="N83" s="104"/>
      <c r="O83" s="13"/>
      <c r="P83" s="4"/>
      <c r="Q83" s="40" t="str">
        <f t="shared" si="17"/>
        <v/>
      </c>
      <c r="R83" s="40" t="str">
        <f t="shared" si="18"/>
        <v/>
      </c>
      <c r="S83" s="41"/>
      <c r="T83" s="65"/>
      <c r="U83" s="63" t="str">
        <f t="shared" si="19"/>
        <v/>
      </c>
      <c r="V83" s="35"/>
      <c r="W83" s="63" t="str">
        <f t="shared" si="20"/>
        <v/>
      </c>
      <c r="X83" s="35"/>
      <c r="Y83" s="63" t="str">
        <f t="shared" si="21"/>
        <v/>
      </c>
      <c r="Z83" s="35"/>
      <c r="AA83" s="63" t="str">
        <f t="shared" si="16"/>
        <v/>
      </c>
      <c r="AB83" s="64" t="str">
        <f>IF(ISNUMBER(T83),T83*IF(ISNUMBER(LOOKUP(8^3^8,MID(ASC(V83),MIN(FIND({0,1,2,3,4,5,6,7,8,9},ASC(V83)&amp;1234567890)),{1,2,3,4,5,6,7,8,9,10,11,12,13,14,15,16})*1)),LOOKUP(8^3^8,MID(ASC(V83),MIN(FIND({0,1,2,3,4,5,6,7,8,9},ASC(V83)&amp;1234567890)),{1,2,3,4,5,6,7,8,9,10,11,12,13,14,15,16})*1),1)*IF(ISNUMBER(LOOKUP(8^3^8,MID(ASC(X83),MIN(FIND({0,1,2,3,4,5,6,7,8,9},ASC(X83)&amp;1234567890)),{1,2,3,4,5,6,7,8,9,10,11,12,13,14,15,16})*1)),LOOKUP(8^3^8,MID(ASC(X83),MIN(FIND({0,1,2,3,4,5,6,7,8,9},ASC(X83)&amp;1234567890)),{1,2,3,4,5,6,7,8,9,10,11,12,13,14,15,16})*1),1)*IF(ISNUMBER(LOOKUP(8^3^8,MID(ASC(Z83),MIN(FIND({0,1,2,3,4,5,6,7,8,9},ASC(Z83)&amp;1234567890)),{1,2,3,4,5,6,7,8,9,10,11,12,13,14,15,16})*1)),LOOKUP(8^3^8,MID(ASC(Z83),MIN(FIND({0,1,2,3,4,5,6,7,8,9},ASC(Z83)&amp;1234567890)),{1,2,3,4,5,6,7,8,9,10,11,12,13,14,15,16})*1),1),"")</f>
        <v/>
      </c>
    </row>
    <row r="84" spans="1:28" ht="21" customHeight="1">
      <c r="A84" s="148"/>
      <c r="B84" s="96"/>
      <c r="C84" s="97"/>
      <c r="D84" s="97"/>
      <c r="E84" s="98"/>
      <c r="F84" s="99"/>
      <c r="G84" s="100"/>
      <c r="H84" s="101"/>
      <c r="I84" s="100"/>
      <c r="J84" s="101"/>
      <c r="K84" s="100"/>
      <c r="L84" s="101"/>
      <c r="M84" s="100"/>
      <c r="N84" s="102"/>
      <c r="O84" s="13"/>
      <c r="P84" s="4"/>
      <c r="Q84" s="40" t="str">
        <f t="shared" si="17"/>
        <v/>
      </c>
      <c r="R84" s="40" t="str">
        <f t="shared" si="18"/>
        <v/>
      </c>
      <c r="S84" s="41"/>
      <c r="T84" s="65"/>
      <c r="U84" s="63" t="str">
        <f t="shared" si="19"/>
        <v/>
      </c>
      <c r="V84" s="35"/>
      <c r="W84" s="63" t="str">
        <f t="shared" si="20"/>
        <v/>
      </c>
      <c r="X84" s="35"/>
      <c r="Y84" s="63" t="str">
        <f t="shared" si="21"/>
        <v/>
      </c>
      <c r="Z84" s="35"/>
      <c r="AA84" s="63" t="str">
        <f t="shared" si="16"/>
        <v/>
      </c>
      <c r="AB84" s="64" t="str">
        <f>IF(ISNUMBER(T84),T84*IF(ISNUMBER(LOOKUP(8^3^8,MID(ASC(V84),MIN(FIND({0,1,2,3,4,5,6,7,8,9},ASC(V84)&amp;1234567890)),{1,2,3,4,5,6,7,8,9,10,11,12,13,14,15,16})*1)),LOOKUP(8^3^8,MID(ASC(V84),MIN(FIND({0,1,2,3,4,5,6,7,8,9},ASC(V84)&amp;1234567890)),{1,2,3,4,5,6,7,8,9,10,11,12,13,14,15,16})*1),1)*IF(ISNUMBER(LOOKUP(8^3^8,MID(ASC(X84),MIN(FIND({0,1,2,3,4,5,6,7,8,9},ASC(X84)&amp;1234567890)),{1,2,3,4,5,6,7,8,9,10,11,12,13,14,15,16})*1)),LOOKUP(8^3^8,MID(ASC(X84),MIN(FIND({0,1,2,3,4,5,6,7,8,9},ASC(X84)&amp;1234567890)),{1,2,3,4,5,6,7,8,9,10,11,12,13,14,15,16})*1),1)*IF(ISNUMBER(LOOKUP(8^3^8,MID(ASC(Z84),MIN(FIND({0,1,2,3,4,5,6,7,8,9},ASC(Z84)&amp;1234567890)),{1,2,3,4,5,6,7,8,9,10,11,12,13,14,15,16})*1)),LOOKUP(8^3^8,MID(ASC(Z84),MIN(FIND({0,1,2,3,4,5,6,7,8,9},ASC(Z84)&amp;1234567890)),{1,2,3,4,5,6,7,8,9,10,11,12,13,14,15,16})*1),1),"")</f>
        <v/>
      </c>
    </row>
    <row r="85" spans="1:28" ht="21" customHeight="1">
      <c r="A85" s="148"/>
      <c r="B85" s="96"/>
      <c r="C85" s="97"/>
      <c r="D85" s="97"/>
      <c r="E85" s="98"/>
      <c r="F85" s="103"/>
      <c r="G85" s="100"/>
      <c r="H85" s="101"/>
      <c r="I85" s="100"/>
      <c r="J85" s="101"/>
      <c r="K85" s="100"/>
      <c r="L85" s="101"/>
      <c r="M85" s="149"/>
      <c r="N85" s="104"/>
      <c r="O85" s="13"/>
      <c r="P85" s="4"/>
      <c r="Q85" s="40" t="str">
        <f t="shared" si="17"/>
        <v/>
      </c>
      <c r="R85" s="40" t="str">
        <f t="shared" si="18"/>
        <v/>
      </c>
      <c r="S85" s="41"/>
      <c r="T85" s="65"/>
      <c r="U85" s="63" t="str">
        <f t="shared" si="19"/>
        <v/>
      </c>
      <c r="V85" s="35"/>
      <c r="W85" s="63" t="str">
        <f t="shared" si="20"/>
        <v/>
      </c>
      <c r="X85" s="35"/>
      <c r="Y85" s="63" t="str">
        <f t="shared" si="21"/>
        <v/>
      </c>
      <c r="Z85" s="35"/>
      <c r="AA85" s="63" t="str">
        <f t="shared" si="16"/>
        <v/>
      </c>
      <c r="AB85" s="64" t="str">
        <f>IF(ISNUMBER(T85),T85*IF(ISNUMBER(LOOKUP(8^3^8,MID(ASC(V85),MIN(FIND({0,1,2,3,4,5,6,7,8,9},ASC(V85)&amp;1234567890)),{1,2,3,4,5,6,7,8,9,10,11,12,13,14,15,16})*1)),LOOKUP(8^3^8,MID(ASC(V85),MIN(FIND({0,1,2,3,4,5,6,7,8,9},ASC(V85)&amp;1234567890)),{1,2,3,4,5,6,7,8,9,10,11,12,13,14,15,16})*1),1)*IF(ISNUMBER(LOOKUP(8^3^8,MID(ASC(X85),MIN(FIND({0,1,2,3,4,5,6,7,8,9},ASC(X85)&amp;1234567890)),{1,2,3,4,5,6,7,8,9,10,11,12,13,14,15,16})*1)),LOOKUP(8^3^8,MID(ASC(X85),MIN(FIND({0,1,2,3,4,5,6,7,8,9},ASC(X85)&amp;1234567890)),{1,2,3,4,5,6,7,8,9,10,11,12,13,14,15,16})*1),1)*IF(ISNUMBER(LOOKUP(8^3^8,MID(ASC(Z85),MIN(FIND({0,1,2,3,4,5,6,7,8,9},ASC(Z85)&amp;1234567890)),{1,2,3,4,5,6,7,8,9,10,11,12,13,14,15,16})*1)),LOOKUP(8^3^8,MID(ASC(Z85),MIN(FIND({0,1,2,3,4,5,6,7,8,9},ASC(Z85)&amp;1234567890)),{1,2,3,4,5,6,7,8,9,10,11,12,13,14,15,16})*1),1),"")</f>
        <v/>
      </c>
    </row>
    <row r="86" spans="1:28" ht="21" customHeight="1">
      <c r="A86" s="148"/>
      <c r="B86" s="96"/>
      <c r="C86" s="97"/>
      <c r="D86" s="97"/>
      <c r="E86" s="98"/>
      <c r="F86" s="99"/>
      <c r="G86" s="100"/>
      <c r="H86" s="101"/>
      <c r="I86" s="100"/>
      <c r="J86" s="101"/>
      <c r="K86" s="100"/>
      <c r="L86" s="101"/>
      <c r="M86" s="100"/>
      <c r="N86" s="102"/>
      <c r="O86" s="13"/>
      <c r="P86" s="4"/>
      <c r="Q86" s="40" t="str">
        <f t="shared" si="17"/>
        <v/>
      </c>
      <c r="R86" s="40" t="str">
        <f t="shared" si="18"/>
        <v/>
      </c>
      <c r="S86" s="41"/>
      <c r="T86" s="65"/>
      <c r="U86" s="63" t="str">
        <f t="shared" si="19"/>
        <v/>
      </c>
      <c r="V86" s="35"/>
      <c r="W86" s="63" t="str">
        <f t="shared" si="20"/>
        <v/>
      </c>
      <c r="X86" s="35"/>
      <c r="Y86" s="63" t="str">
        <f t="shared" si="21"/>
        <v/>
      </c>
      <c r="Z86" s="35"/>
      <c r="AA86" s="63" t="str">
        <f t="shared" si="16"/>
        <v/>
      </c>
      <c r="AB86" s="64" t="str">
        <f>IF(ISNUMBER(T86),T86*IF(ISNUMBER(LOOKUP(8^3^8,MID(ASC(V86),MIN(FIND({0,1,2,3,4,5,6,7,8,9},ASC(V86)&amp;1234567890)),{1,2,3,4,5,6,7,8,9,10,11,12,13,14,15,16})*1)),LOOKUP(8^3^8,MID(ASC(V86),MIN(FIND({0,1,2,3,4,5,6,7,8,9},ASC(V86)&amp;1234567890)),{1,2,3,4,5,6,7,8,9,10,11,12,13,14,15,16})*1),1)*IF(ISNUMBER(LOOKUP(8^3^8,MID(ASC(X86),MIN(FIND({0,1,2,3,4,5,6,7,8,9},ASC(X86)&amp;1234567890)),{1,2,3,4,5,6,7,8,9,10,11,12,13,14,15,16})*1)),LOOKUP(8^3^8,MID(ASC(X86),MIN(FIND({0,1,2,3,4,5,6,7,8,9},ASC(X86)&amp;1234567890)),{1,2,3,4,5,6,7,8,9,10,11,12,13,14,15,16})*1),1)*IF(ISNUMBER(LOOKUP(8^3^8,MID(ASC(Z86),MIN(FIND({0,1,2,3,4,5,6,7,8,9},ASC(Z86)&amp;1234567890)),{1,2,3,4,5,6,7,8,9,10,11,12,13,14,15,16})*1)),LOOKUP(8^3^8,MID(ASC(Z86),MIN(FIND({0,1,2,3,4,5,6,7,8,9},ASC(Z86)&amp;1234567890)),{1,2,3,4,5,6,7,8,9,10,11,12,13,14,15,16})*1),1),"")</f>
        <v/>
      </c>
    </row>
    <row r="87" spans="1:28" ht="21" customHeight="1">
      <c r="A87" s="148"/>
      <c r="B87" s="96"/>
      <c r="C87" s="97"/>
      <c r="D87" s="97"/>
      <c r="E87" s="98"/>
      <c r="F87" s="103"/>
      <c r="G87" s="100"/>
      <c r="H87" s="101"/>
      <c r="I87" s="100"/>
      <c r="J87" s="101"/>
      <c r="K87" s="100"/>
      <c r="L87" s="101"/>
      <c r="M87" s="149"/>
      <c r="N87" s="104"/>
      <c r="O87" s="13"/>
      <c r="P87" s="4"/>
      <c r="Q87" s="40" t="str">
        <f t="shared" si="17"/>
        <v/>
      </c>
      <c r="R87" s="40" t="str">
        <f t="shared" si="18"/>
        <v/>
      </c>
      <c r="S87" s="41"/>
      <c r="T87" s="65"/>
      <c r="U87" s="63" t="str">
        <f t="shared" si="19"/>
        <v/>
      </c>
      <c r="V87" s="35"/>
      <c r="W87" s="63" t="str">
        <f t="shared" si="20"/>
        <v/>
      </c>
      <c r="X87" s="35"/>
      <c r="Y87" s="63" t="str">
        <f t="shared" si="21"/>
        <v/>
      </c>
      <c r="Z87" s="35"/>
      <c r="AA87" s="63" t="str">
        <f t="shared" si="16"/>
        <v/>
      </c>
      <c r="AB87" s="64" t="str">
        <f>IF(ISNUMBER(T87),T87*IF(ISNUMBER(LOOKUP(8^3^8,MID(ASC(V87),MIN(FIND({0,1,2,3,4,5,6,7,8,9},ASC(V87)&amp;1234567890)),{1,2,3,4,5,6,7,8,9,10,11,12,13,14,15,16})*1)),LOOKUP(8^3^8,MID(ASC(V87),MIN(FIND({0,1,2,3,4,5,6,7,8,9},ASC(V87)&amp;1234567890)),{1,2,3,4,5,6,7,8,9,10,11,12,13,14,15,16})*1),1)*IF(ISNUMBER(LOOKUP(8^3^8,MID(ASC(X87),MIN(FIND({0,1,2,3,4,5,6,7,8,9},ASC(X87)&amp;1234567890)),{1,2,3,4,5,6,7,8,9,10,11,12,13,14,15,16})*1)),LOOKUP(8^3^8,MID(ASC(X87),MIN(FIND({0,1,2,3,4,5,6,7,8,9},ASC(X87)&amp;1234567890)),{1,2,3,4,5,6,7,8,9,10,11,12,13,14,15,16})*1),1)*IF(ISNUMBER(LOOKUP(8^3^8,MID(ASC(Z87),MIN(FIND({0,1,2,3,4,5,6,7,8,9},ASC(Z87)&amp;1234567890)),{1,2,3,4,5,6,7,8,9,10,11,12,13,14,15,16})*1)),LOOKUP(8^3^8,MID(ASC(Z87),MIN(FIND({0,1,2,3,4,5,6,7,8,9},ASC(Z87)&amp;1234567890)),{1,2,3,4,5,6,7,8,9,10,11,12,13,14,15,16})*1),1),"")</f>
        <v/>
      </c>
    </row>
    <row r="88" spans="1:28" ht="21" customHeight="1">
      <c r="A88" s="148"/>
      <c r="B88" s="96"/>
      <c r="C88" s="97"/>
      <c r="D88" s="97"/>
      <c r="E88" s="98"/>
      <c r="F88" s="99"/>
      <c r="G88" s="100"/>
      <c r="H88" s="101"/>
      <c r="I88" s="100"/>
      <c r="J88" s="101"/>
      <c r="K88" s="100"/>
      <c r="L88" s="101"/>
      <c r="M88" s="100"/>
      <c r="N88" s="102"/>
      <c r="O88" s="13"/>
      <c r="P88" s="4"/>
      <c r="Q88" s="40" t="str">
        <f t="shared" si="17"/>
        <v/>
      </c>
      <c r="R88" s="40" t="str">
        <f t="shared" si="18"/>
        <v/>
      </c>
      <c r="S88" s="41"/>
      <c r="T88" s="65"/>
      <c r="U88" s="63" t="str">
        <f t="shared" si="19"/>
        <v/>
      </c>
      <c r="V88" s="35"/>
      <c r="W88" s="63" t="str">
        <f t="shared" si="20"/>
        <v/>
      </c>
      <c r="X88" s="35"/>
      <c r="Y88" s="63" t="str">
        <f t="shared" si="21"/>
        <v/>
      </c>
      <c r="Z88" s="35"/>
      <c r="AA88" s="63" t="str">
        <f t="shared" si="16"/>
        <v/>
      </c>
      <c r="AB88" s="64" t="str">
        <f>IF(ISNUMBER(T88),T88*IF(ISNUMBER(LOOKUP(8^3^8,MID(ASC(V88),MIN(FIND({0,1,2,3,4,5,6,7,8,9},ASC(V88)&amp;1234567890)),{1,2,3,4,5,6,7,8,9,10,11,12,13,14,15,16})*1)),LOOKUP(8^3^8,MID(ASC(V88),MIN(FIND({0,1,2,3,4,5,6,7,8,9},ASC(V88)&amp;1234567890)),{1,2,3,4,5,6,7,8,9,10,11,12,13,14,15,16})*1),1)*IF(ISNUMBER(LOOKUP(8^3^8,MID(ASC(X88),MIN(FIND({0,1,2,3,4,5,6,7,8,9},ASC(X88)&amp;1234567890)),{1,2,3,4,5,6,7,8,9,10,11,12,13,14,15,16})*1)),LOOKUP(8^3^8,MID(ASC(X88),MIN(FIND({0,1,2,3,4,5,6,7,8,9},ASC(X88)&amp;1234567890)),{1,2,3,4,5,6,7,8,9,10,11,12,13,14,15,16})*1),1)*IF(ISNUMBER(LOOKUP(8^3^8,MID(ASC(Z88),MIN(FIND({0,1,2,3,4,5,6,7,8,9},ASC(Z88)&amp;1234567890)),{1,2,3,4,5,6,7,8,9,10,11,12,13,14,15,16})*1)),LOOKUP(8^3^8,MID(ASC(Z88),MIN(FIND({0,1,2,3,4,5,6,7,8,9},ASC(Z88)&amp;1234567890)),{1,2,3,4,5,6,7,8,9,10,11,12,13,14,15,16})*1),1),"")</f>
        <v/>
      </c>
    </row>
    <row r="89" spans="1:28" ht="21" customHeight="1">
      <c r="A89" s="148"/>
      <c r="B89" s="96"/>
      <c r="C89" s="97"/>
      <c r="D89" s="97"/>
      <c r="E89" s="98"/>
      <c r="F89" s="103"/>
      <c r="G89" s="100"/>
      <c r="H89" s="101"/>
      <c r="I89" s="100"/>
      <c r="J89" s="101"/>
      <c r="K89" s="100"/>
      <c r="L89" s="101"/>
      <c r="M89" s="149"/>
      <c r="N89" s="104"/>
      <c r="O89" s="13"/>
      <c r="P89" s="4"/>
      <c r="Q89" s="40" t="str">
        <f t="shared" si="17"/>
        <v/>
      </c>
      <c r="R89" s="40" t="str">
        <f t="shared" si="18"/>
        <v/>
      </c>
      <c r="S89" s="41"/>
      <c r="T89" s="65"/>
      <c r="U89" s="63" t="str">
        <f t="shared" si="19"/>
        <v/>
      </c>
      <c r="V89" s="35"/>
      <c r="W89" s="63" t="str">
        <f t="shared" si="20"/>
        <v/>
      </c>
      <c r="X89" s="35"/>
      <c r="Y89" s="63" t="str">
        <f t="shared" si="21"/>
        <v/>
      </c>
      <c r="Z89" s="35"/>
      <c r="AA89" s="63" t="str">
        <f t="shared" si="16"/>
        <v/>
      </c>
      <c r="AB89" s="64" t="str">
        <f>IF(ISNUMBER(T89),T89*IF(ISNUMBER(LOOKUP(8^3^8,MID(ASC(V89),MIN(FIND({0,1,2,3,4,5,6,7,8,9},ASC(V89)&amp;1234567890)),{1,2,3,4,5,6,7,8,9,10,11,12,13,14,15,16})*1)),LOOKUP(8^3^8,MID(ASC(V89),MIN(FIND({0,1,2,3,4,5,6,7,8,9},ASC(V89)&amp;1234567890)),{1,2,3,4,5,6,7,8,9,10,11,12,13,14,15,16})*1),1)*IF(ISNUMBER(LOOKUP(8^3^8,MID(ASC(X89),MIN(FIND({0,1,2,3,4,5,6,7,8,9},ASC(X89)&amp;1234567890)),{1,2,3,4,5,6,7,8,9,10,11,12,13,14,15,16})*1)),LOOKUP(8^3^8,MID(ASC(X89),MIN(FIND({0,1,2,3,4,5,6,7,8,9},ASC(X89)&amp;1234567890)),{1,2,3,4,5,6,7,8,9,10,11,12,13,14,15,16})*1),1)*IF(ISNUMBER(LOOKUP(8^3^8,MID(ASC(Z89),MIN(FIND({0,1,2,3,4,5,6,7,8,9},ASC(Z89)&amp;1234567890)),{1,2,3,4,5,6,7,8,9,10,11,12,13,14,15,16})*1)),LOOKUP(8^3^8,MID(ASC(Z89),MIN(FIND({0,1,2,3,4,5,6,7,8,9},ASC(Z89)&amp;1234567890)),{1,2,3,4,5,6,7,8,9,10,11,12,13,14,15,16})*1),1),"")</f>
        <v/>
      </c>
    </row>
    <row r="90" spans="1:28" ht="21" customHeight="1">
      <c r="A90" s="148"/>
      <c r="B90" s="96"/>
      <c r="C90" s="97"/>
      <c r="D90" s="97"/>
      <c r="E90" s="98"/>
      <c r="F90" s="99"/>
      <c r="G90" s="100"/>
      <c r="H90" s="101"/>
      <c r="I90" s="100"/>
      <c r="J90" s="101"/>
      <c r="K90" s="100"/>
      <c r="L90" s="101"/>
      <c r="M90" s="100"/>
      <c r="N90" s="102"/>
      <c r="O90" s="13"/>
      <c r="P90" s="4"/>
      <c r="Q90" s="40" t="str">
        <f t="shared" si="17"/>
        <v/>
      </c>
      <c r="R90" s="40" t="str">
        <f t="shared" si="18"/>
        <v/>
      </c>
      <c r="S90" s="41"/>
      <c r="T90" s="65"/>
      <c r="U90" s="63" t="str">
        <f t="shared" si="19"/>
        <v/>
      </c>
      <c r="V90" s="35"/>
      <c r="W90" s="63" t="str">
        <f t="shared" si="20"/>
        <v/>
      </c>
      <c r="X90" s="35"/>
      <c r="Y90" s="63" t="str">
        <f t="shared" si="21"/>
        <v/>
      </c>
      <c r="Z90" s="35"/>
      <c r="AA90" s="63" t="str">
        <f t="shared" si="16"/>
        <v/>
      </c>
      <c r="AB90" s="64" t="str">
        <f>IF(ISNUMBER(T90),T90*IF(ISNUMBER(LOOKUP(8^3^8,MID(ASC(V90),MIN(FIND({0,1,2,3,4,5,6,7,8,9},ASC(V90)&amp;1234567890)),{1,2,3,4,5,6,7,8,9,10,11,12,13,14,15,16})*1)),LOOKUP(8^3^8,MID(ASC(V90),MIN(FIND({0,1,2,3,4,5,6,7,8,9},ASC(V90)&amp;1234567890)),{1,2,3,4,5,6,7,8,9,10,11,12,13,14,15,16})*1),1)*IF(ISNUMBER(LOOKUP(8^3^8,MID(ASC(X90),MIN(FIND({0,1,2,3,4,5,6,7,8,9},ASC(X90)&amp;1234567890)),{1,2,3,4,5,6,7,8,9,10,11,12,13,14,15,16})*1)),LOOKUP(8^3^8,MID(ASC(X90),MIN(FIND({0,1,2,3,4,5,6,7,8,9},ASC(X90)&amp;1234567890)),{1,2,3,4,5,6,7,8,9,10,11,12,13,14,15,16})*1),1)*IF(ISNUMBER(LOOKUP(8^3^8,MID(ASC(Z90),MIN(FIND({0,1,2,3,4,5,6,7,8,9},ASC(Z90)&amp;1234567890)),{1,2,3,4,5,6,7,8,9,10,11,12,13,14,15,16})*1)),LOOKUP(8^3^8,MID(ASC(Z90),MIN(FIND({0,1,2,3,4,5,6,7,8,9},ASC(Z90)&amp;1234567890)),{1,2,3,4,5,6,7,8,9,10,11,12,13,14,15,16})*1),1),"")</f>
        <v/>
      </c>
    </row>
    <row r="91" spans="1:28" ht="21" customHeight="1">
      <c r="A91" s="148"/>
      <c r="B91" s="96"/>
      <c r="C91" s="97"/>
      <c r="D91" s="97"/>
      <c r="E91" s="98"/>
      <c r="F91" s="103"/>
      <c r="G91" s="100"/>
      <c r="H91" s="101"/>
      <c r="I91" s="100"/>
      <c r="J91" s="101"/>
      <c r="K91" s="100"/>
      <c r="L91" s="101"/>
      <c r="M91" s="149"/>
      <c r="N91" s="104"/>
      <c r="O91" s="13"/>
      <c r="P91" s="4"/>
      <c r="Q91" s="40" t="str">
        <f t="shared" si="17"/>
        <v/>
      </c>
      <c r="R91" s="40" t="str">
        <f t="shared" si="18"/>
        <v/>
      </c>
      <c r="S91" s="41"/>
      <c r="T91" s="65"/>
      <c r="U91" s="63" t="str">
        <f t="shared" si="19"/>
        <v/>
      </c>
      <c r="V91" s="35"/>
      <c r="W91" s="63" t="str">
        <f t="shared" si="20"/>
        <v/>
      </c>
      <c r="X91" s="35"/>
      <c r="Y91" s="63" t="str">
        <f t="shared" si="21"/>
        <v/>
      </c>
      <c r="Z91" s="35"/>
      <c r="AA91" s="63" t="str">
        <f t="shared" si="16"/>
        <v/>
      </c>
      <c r="AB91" s="64" t="str">
        <f>IF(ISNUMBER(T91),T91*IF(ISNUMBER(LOOKUP(8^3^8,MID(ASC(V91),MIN(FIND({0,1,2,3,4,5,6,7,8,9},ASC(V91)&amp;1234567890)),{1,2,3,4,5,6,7,8,9,10,11,12,13,14,15,16})*1)),LOOKUP(8^3^8,MID(ASC(V91),MIN(FIND({0,1,2,3,4,5,6,7,8,9},ASC(V91)&amp;1234567890)),{1,2,3,4,5,6,7,8,9,10,11,12,13,14,15,16})*1),1)*IF(ISNUMBER(LOOKUP(8^3^8,MID(ASC(X91),MIN(FIND({0,1,2,3,4,5,6,7,8,9},ASC(X91)&amp;1234567890)),{1,2,3,4,5,6,7,8,9,10,11,12,13,14,15,16})*1)),LOOKUP(8^3^8,MID(ASC(X91),MIN(FIND({0,1,2,3,4,5,6,7,8,9},ASC(X91)&amp;1234567890)),{1,2,3,4,5,6,7,8,9,10,11,12,13,14,15,16})*1),1)*IF(ISNUMBER(LOOKUP(8^3^8,MID(ASC(Z91),MIN(FIND({0,1,2,3,4,5,6,7,8,9},ASC(Z91)&amp;1234567890)),{1,2,3,4,5,6,7,8,9,10,11,12,13,14,15,16})*1)),LOOKUP(8^3^8,MID(ASC(Z91),MIN(FIND({0,1,2,3,4,5,6,7,8,9},ASC(Z91)&amp;1234567890)),{1,2,3,4,5,6,7,8,9,10,11,12,13,14,15,16})*1),1),"")</f>
        <v/>
      </c>
    </row>
    <row r="92" spans="1:28" ht="21" customHeight="1">
      <c r="A92" s="148"/>
      <c r="B92" s="96"/>
      <c r="C92" s="97"/>
      <c r="D92" s="97"/>
      <c r="E92" s="98"/>
      <c r="F92" s="99"/>
      <c r="G92" s="100"/>
      <c r="H92" s="101"/>
      <c r="I92" s="100"/>
      <c r="J92" s="101"/>
      <c r="K92" s="100"/>
      <c r="L92" s="101"/>
      <c r="M92" s="100"/>
      <c r="N92" s="102"/>
      <c r="O92" s="13"/>
      <c r="P92" s="4"/>
      <c r="Q92" s="40" t="str">
        <f t="shared" si="17"/>
        <v/>
      </c>
      <c r="R92" s="40" t="str">
        <f t="shared" si="18"/>
        <v/>
      </c>
      <c r="S92" s="41"/>
      <c r="T92" s="65"/>
      <c r="U92" s="63" t="str">
        <f t="shared" si="19"/>
        <v/>
      </c>
      <c r="V92" s="35"/>
      <c r="W92" s="63" t="str">
        <f t="shared" si="20"/>
        <v/>
      </c>
      <c r="X92" s="35"/>
      <c r="Y92" s="63" t="str">
        <f t="shared" si="21"/>
        <v/>
      </c>
      <c r="Z92" s="35"/>
      <c r="AA92" s="63" t="str">
        <f t="shared" si="16"/>
        <v/>
      </c>
      <c r="AB92" s="64" t="str">
        <f>IF(ISNUMBER(T92),T92*IF(ISNUMBER(LOOKUP(8^3^8,MID(ASC(V92),MIN(FIND({0,1,2,3,4,5,6,7,8,9},ASC(V92)&amp;1234567890)),{1,2,3,4,5,6,7,8,9,10,11,12,13,14,15,16})*1)),LOOKUP(8^3^8,MID(ASC(V92),MIN(FIND({0,1,2,3,4,5,6,7,8,9},ASC(V92)&amp;1234567890)),{1,2,3,4,5,6,7,8,9,10,11,12,13,14,15,16})*1),1)*IF(ISNUMBER(LOOKUP(8^3^8,MID(ASC(X92),MIN(FIND({0,1,2,3,4,5,6,7,8,9},ASC(X92)&amp;1234567890)),{1,2,3,4,5,6,7,8,9,10,11,12,13,14,15,16})*1)),LOOKUP(8^3^8,MID(ASC(X92),MIN(FIND({0,1,2,3,4,5,6,7,8,9},ASC(X92)&amp;1234567890)),{1,2,3,4,5,6,7,8,9,10,11,12,13,14,15,16})*1),1)*IF(ISNUMBER(LOOKUP(8^3^8,MID(ASC(Z92),MIN(FIND({0,1,2,3,4,5,6,7,8,9},ASC(Z92)&amp;1234567890)),{1,2,3,4,5,6,7,8,9,10,11,12,13,14,15,16})*1)),LOOKUP(8^3^8,MID(ASC(Z92),MIN(FIND({0,1,2,3,4,5,6,7,8,9},ASC(Z92)&amp;1234567890)),{1,2,3,4,5,6,7,8,9,10,11,12,13,14,15,16})*1),1),"")</f>
        <v/>
      </c>
    </row>
    <row r="93" spans="1:28" ht="21" customHeight="1">
      <c r="A93" s="148"/>
      <c r="B93" s="96"/>
      <c r="C93" s="97"/>
      <c r="D93" s="97"/>
      <c r="E93" s="98"/>
      <c r="F93" s="103"/>
      <c r="G93" s="100"/>
      <c r="H93" s="101"/>
      <c r="I93" s="100"/>
      <c r="J93" s="101"/>
      <c r="K93" s="100"/>
      <c r="L93" s="101"/>
      <c r="M93" s="149"/>
      <c r="N93" s="104"/>
      <c r="O93" s="13"/>
      <c r="P93" s="4"/>
      <c r="Q93" s="40" t="str">
        <f t="shared" si="17"/>
        <v/>
      </c>
      <c r="R93" s="40" t="str">
        <f t="shared" si="18"/>
        <v/>
      </c>
      <c r="S93" s="41"/>
      <c r="T93" s="65"/>
      <c r="U93" s="63" t="str">
        <f t="shared" si="19"/>
        <v/>
      </c>
      <c r="V93" s="35"/>
      <c r="W93" s="63" t="str">
        <f t="shared" si="20"/>
        <v/>
      </c>
      <c r="X93" s="35"/>
      <c r="Y93" s="63" t="str">
        <f t="shared" si="21"/>
        <v/>
      </c>
      <c r="Z93" s="35"/>
      <c r="AA93" s="63" t="str">
        <f t="shared" si="16"/>
        <v/>
      </c>
      <c r="AB93" s="64" t="str">
        <f>IF(ISNUMBER(T93),T93*IF(ISNUMBER(LOOKUP(8^3^8,MID(ASC(V93),MIN(FIND({0,1,2,3,4,5,6,7,8,9},ASC(V93)&amp;1234567890)),{1,2,3,4,5,6,7,8,9,10,11,12,13,14,15,16})*1)),LOOKUP(8^3^8,MID(ASC(V93),MIN(FIND({0,1,2,3,4,5,6,7,8,9},ASC(V93)&amp;1234567890)),{1,2,3,4,5,6,7,8,9,10,11,12,13,14,15,16})*1),1)*IF(ISNUMBER(LOOKUP(8^3^8,MID(ASC(X93),MIN(FIND({0,1,2,3,4,5,6,7,8,9},ASC(X93)&amp;1234567890)),{1,2,3,4,5,6,7,8,9,10,11,12,13,14,15,16})*1)),LOOKUP(8^3^8,MID(ASC(X93),MIN(FIND({0,1,2,3,4,5,6,7,8,9},ASC(X93)&amp;1234567890)),{1,2,3,4,5,6,7,8,9,10,11,12,13,14,15,16})*1),1)*IF(ISNUMBER(LOOKUP(8^3^8,MID(ASC(Z93),MIN(FIND({0,1,2,3,4,5,6,7,8,9},ASC(Z93)&amp;1234567890)),{1,2,3,4,5,6,7,8,9,10,11,12,13,14,15,16})*1)),LOOKUP(8^3^8,MID(ASC(Z93),MIN(FIND({0,1,2,3,4,5,6,7,8,9},ASC(Z93)&amp;1234567890)),{1,2,3,4,5,6,7,8,9,10,11,12,13,14,15,16})*1),1),"")</f>
        <v/>
      </c>
    </row>
    <row r="94" spans="1:28" ht="21" customHeight="1">
      <c r="A94" s="148"/>
      <c r="B94" s="96"/>
      <c r="C94" s="97"/>
      <c r="D94" s="97"/>
      <c r="E94" s="98"/>
      <c r="F94" s="99"/>
      <c r="G94" s="100"/>
      <c r="H94" s="101"/>
      <c r="I94" s="100"/>
      <c r="J94" s="101"/>
      <c r="K94" s="100"/>
      <c r="L94" s="101"/>
      <c r="M94" s="100"/>
      <c r="N94" s="102"/>
      <c r="O94" s="13"/>
      <c r="P94" s="4"/>
      <c r="Q94" s="40" t="str">
        <f t="shared" si="17"/>
        <v/>
      </c>
      <c r="R94" s="40" t="str">
        <f t="shared" si="18"/>
        <v/>
      </c>
      <c r="S94" s="41"/>
      <c r="T94" s="65"/>
      <c r="U94" s="63" t="str">
        <f t="shared" si="19"/>
        <v/>
      </c>
      <c r="V94" s="35"/>
      <c r="W94" s="63" t="str">
        <f t="shared" si="20"/>
        <v/>
      </c>
      <c r="X94" s="35"/>
      <c r="Y94" s="63" t="str">
        <f t="shared" si="21"/>
        <v/>
      </c>
      <c r="Z94" s="35"/>
      <c r="AA94" s="63" t="str">
        <f t="shared" si="16"/>
        <v/>
      </c>
      <c r="AB94" s="64" t="str">
        <f>IF(ISNUMBER(T94),T94*IF(ISNUMBER(LOOKUP(8^3^8,MID(ASC(V94),MIN(FIND({0,1,2,3,4,5,6,7,8,9},ASC(V94)&amp;1234567890)),{1,2,3,4,5,6,7,8,9,10,11,12,13,14,15,16})*1)),LOOKUP(8^3^8,MID(ASC(V94),MIN(FIND({0,1,2,3,4,5,6,7,8,9},ASC(V94)&amp;1234567890)),{1,2,3,4,5,6,7,8,9,10,11,12,13,14,15,16})*1),1)*IF(ISNUMBER(LOOKUP(8^3^8,MID(ASC(X94),MIN(FIND({0,1,2,3,4,5,6,7,8,9},ASC(X94)&amp;1234567890)),{1,2,3,4,5,6,7,8,9,10,11,12,13,14,15,16})*1)),LOOKUP(8^3^8,MID(ASC(X94),MIN(FIND({0,1,2,3,4,5,6,7,8,9},ASC(X94)&amp;1234567890)),{1,2,3,4,5,6,7,8,9,10,11,12,13,14,15,16})*1),1)*IF(ISNUMBER(LOOKUP(8^3^8,MID(ASC(Z94),MIN(FIND({0,1,2,3,4,5,6,7,8,9},ASC(Z94)&amp;1234567890)),{1,2,3,4,5,6,7,8,9,10,11,12,13,14,15,16})*1)),LOOKUP(8^3^8,MID(ASC(Z94),MIN(FIND({0,1,2,3,4,5,6,7,8,9},ASC(Z94)&amp;1234567890)),{1,2,3,4,5,6,7,8,9,10,11,12,13,14,15,16})*1),1),"")</f>
        <v/>
      </c>
    </row>
    <row r="95" spans="1:28" ht="21" customHeight="1">
      <c r="A95" s="148"/>
      <c r="B95" s="96"/>
      <c r="C95" s="97"/>
      <c r="D95" s="97"/>
      <c r="E95" s="98"/>
      <c r="F95" s="103"/>
      <c r="G95" s="100"/>
      <c r="H95" s="101"/>
      <c r="I95" s="100"/>
      <c r="J95" s="101"/>
      <c r="K95" s="100"/>
      <c r="L95" s="101"/>
      <c r="M95" s="149"/>
      <c r="N95" s="104"/>
      <c r="O95" s="13"/>
      <c r="P95" s="4"/>
      <c r="Q95" s="40" t="str">
        <f t="shared" si="17"/>
        <v/>
      </c>
      <c r="R95" s="40" t="str">
        <f t="shared" si="18"/>
        <v/>
      </c>
      <c r="S95" s="41"/>
      <c r="T95" s="65"/>
      <c r="U95" s="63" t="str">
        <f t="shared" si="19"/>
        <v/>
      </c>
      <c r="V95" s="35"/>
      <c r="W95" s="63" t="str">
        <f t="shared" si="20"/>
        <v/>
      </c>
      <c r="X95" s="35"/>
      <c r="Y95" s="63" t="str">
        <f t="shared" si="21"/>
        <v/>
      </c>
      <c r="Z95" s="35"/>
      <c r="AA95" s="63" t="str">
        <f t="shared" si="16"/>
        <v/>
      </c>
      <c r="AB95" s="64" t="str">
        <f>IF(ISNUMBER(T95),T95*IF(ISNUMBER(LOOKUP(8^3^8,MID(ASC(V95),MIN(FIND({0,1,2,3,4,5,6,7,8,9},ASC(V95)&amp;1234567890)),{1,2,3,4,5,6,7,8,9,10,11,12,13,14,15,16})*1)),LOOKUP(8^3^8,MID(ASC(V95),MIN(FIND({0,1,2,3,4,5,6,7,8,9},ASC(V95)&amp;1234567890)),{1,2,3,4,5,6,7,8,9,10,11,12,13,14,15,16})*1),1)*IF(ISNUMBER(LOOKUP(8^3^8,MID(ASC(X95),MIN(FIND({0,1,2,3,4,5,6,7,8,9},ASC(X95)&amp;1234567890)),{1,2,3,4,5,6,7,8,9,10,11,12,13,14,15,16})*1)),LOOKUP(8^3^8,MID(ASC(X95),MIN(FIND({0,1,2,3,4,5,6,7,8,9},ASC(X95)&amp;1234567890)),{1,2,3,4,5,6,7,8,9,10,11,12,13,14,15,16})*1),1)*IF(ISNUMBER(LOOKUP(8^3^8,MID(ASC(Z95),MIN(FIND({0,1,2,3,4,5,6,7,8,9},ASC(Z95)&amp;1234567890)),{1,2,3,4,5,6,7,8,9,10,11,12,13,14,15,16})*1)),LOOKUP(8^3^8,MID(ASC(Z95),MIN(FIND({0,1,2,3,4,5,6,7,8,9},ASC(Z95)&amp;1234567890)),{1,2,3,4,5,6,7,8,9,10,11,12,13,14,15,16})*1),1),"")</f>
        <v/>
      </c>
    </row>
    <row r="96" spans="1:28" ht="21" customHeight="1">
      <c r="A96" s="148"/>
      <c r="B96" s="96"/>
      <c r="C96" s="97"/>
      <c r="D96" s="97"/>
      <c r="E96" s="98"/>
      <c r="F96" s="99"/>
      <c r="G96" s="100"/>
      <c r="H96" s="101"/>
      <c r="I96" s="100"/>
      <c r="J96" s="101"/>
      <c r="K96" s="100"/>
      <c r="L96" s="101"/>
      <c r="M96" s="100"/>
      <c r="N96" s="102"/>
      <c r="O96" s="13"/>
      <c r="P96" s="4"/>
      <c r="Q96" s="40" t="str">
        <f t="shared" si="17"/>
        <v/>
      </c>
      <c r="R96" s="40" t="str">
        <f t="shared" si="18"/>
        <v/>
      </c>
      <c r="S96" s="41"/>
      <c r="T96" s="65"/>
      <c r="U96" s="63" t="str">
        <f t="shared" si="19"/>
        <v/>
      </c>
      <c r="V96" s="35"/>
      <c r="W96" s="63" t="str">
        <f t="shared" si="20"/>
        <v/>
      </c>
      <c r="X96" s="35"/>
      <c r="Y96" s="63" t="str">
        <f t="shared" si="21"/>
        <v/>
      </c>
      <c r="Z96" s="35"/>
      <c r="AA96" s="63" t="str">
        <f t="shared" si="16"/>
        <v/>
      </c>
      <c r="AB96" s="64" t="str">
        <f>IF(ISNUMBER(T96),T96*IF(ISNUMBER(LOOKUP(8^3^8,MID(ASC(V96),MIN(FIND({0,1,2,3,4,5,6,7,8,9},ASC(V96)&amp;1234567890)),{1,2,3,4,5,6,7,8,9,10,11,12,13,14,15,16})*1)),LOOKUP(8^3^8,MID(ASC(V96),MIN(FIND({0,1,2,3,4,5,6,7,8,9},ASC(V96)&amp;1234567890)),{1,2,3,4,5,6,7,8,9,10,11,12,13,14,15,16})*1),1)*IF(ISNUMBER(LOOKUP(8^3^8,MID(ASC(X96),MIN(FIND({0,1,2,3,4,5,6,7,8,9},ASC(X96)&amp;1234567890)),{1,2,3,4,5,6,7,8,9,10,11,12,13,14,15,16})*1)),LOOKUP(8^3^8,MID(ASC(X96),MIN(FIND({0,1,2,3,4,5,6,7,8,9},ASC(X96)&amp;1234567890)),{1,2,3,4,5,6,7,8,9,10,11,12,13,14,15,16})*1),1)*IF(ISNUMBER(LOOKUP(8^3^8,MID(ASC(Z96),MIN(FIND({0,1,2,3,4,5,6,7,8,9},ASC(Z96)&amp;1234567890)),{1,2,3,4,5,6,7,8,9,10,11,12,13,14,15,16})*1)),LOOKUP(8^3^8,MID(ASC(Z96),MIN(FIND({0,1,2,3,4,5,6,7,8,9},ASC(Z96)&amp;1234567890)),{1,2,3,4,5,6,7,8,9,10,11,12,13,14,15,16})*1),1),"")</f>
        <v/>
      </c>
    </row>
    <row r="97" spans="1:28" ht="21" customHeight="1">
      <c r="A97" s="148"/>
      <c r="B97" s="96"/>
      <c r="C97" s="97"/>
      <c r="D97" s="97"/>
      <c r="E97" s="98"/>
      <c r="F97" s="103"/>
      <c r="G97" s="100"/>
      <c r="H97" s="101"/>
      <c r="I97" s="100"/>
      <c r="J97" s="101"/>
      <c r="K97" s="100"/>
      <c r="L97" s="101"/>
      <c r="M97" s="149"/>
      <c r="N97" s="104"/>
      <c r="O97" s="13"/>
      <c r="P97" s="4"/>
      <c r="Q97" s="40" t="str">
        <f t="shared" si="17"/>
        <v/>
      </c>
      <c r="R97" s="40" t="str">
        <f t="shared" si="18"/>
        <v/>
      </c>
      <c r="S97" s="41"/>
      <c r="T97" s="65"/>
      <c r="U97" s="63" t="str">
        <f t="shared" si="19"/>
        <v/>
      </c>
      <c r="V97" s="35"/>
      <c r="W97" s="63" t="str">
        <f t="shared" si="20"/>
        <v/>
      </c>
      <c r="X97" s="35"/>
      <c r="Y97" s="63" t="str">
        <f t="shared" si="21"/>
        <v/>
      </c>
      <c r="Z97" s="35"/>
      <c r="AA97" s="63" t="str">
        <f t="shared" si="16"/>
        <v/>
      </c>
      <c r="AB97" s="64" t="str">
        <f>IF(ISNUMBER(T97),T97*IF(ISNUMBER(LOOKUP(8^3^8,MID(ASC(V97),MIN(FIND({0,1,2,3,4,5,6,7,8,9},ASC(V97)&amp;1234567890)),{1,2,3,4,5,6,7,8,9,10,11,12,13,14,15,16})*1)),LOOKUP(8^3^8,MID(ASC(V97),MIN(FIND({0,1,2,3,4,5,6,7,8,9},ASC(V97)&amp;1234567890)),{1,2,3,4,5,6,7,8,9,10,11,12,13,14,15,16})*1),1)*IF(ISNUMBER(LOOKUP(8^3^8,MID(ASC(X97),MIN(FIND({0,1,2,3,4,5,6,7,8,9},ASC(X97)&amp;1234567890)),{1,2,3,4,5,6,7,8,9,10,11,12,13,14,15,16})*1)),LOOKUP(8^3^8,MID(ASC(X97),MIN(FIND({0,1,2,3,4,5,6,7,8,9},ASC(X97)&amp;1234567890)),{1,2,3,4,5,6,7,8,9,10,11,12,13,14,15,16})*1),1)*IF(ISNUMBER(LOOKUP(8^3^8,MID(ASC(Z97),MIN(FIND({0,1,2,3,4,5,6,7,8,9},ASC(Z97)&amp;1234567890)),{1,2,3,4,5,6,7,8,9,10,11,12,13,14,15,16})*1)),LOOKUP(8^3^8,MID(ASC(Z97),MIN(FIND({0,1,2,3,4,5,6,7,8,9},ASC(Z97)&amp;1234567890)),{1,2,3,4,5,6,7,8,9,10,11,12,13,14,15,16})*1),1),"")</f>
        <v/>
      </c>
    </row>
    <row r="98" spans="1:28" ht="21" customHeight="1">
      <c r="A98" s="148"/>
      <c r="B98" s="96"/>
      <c r="C98" s="97"/>
      <c r="D98" s="97"/>
      <c r="E98" s="98"/>
      <c r="F98" s="99"/>
      <c r="G98" s="100"/>
      <c r="H98" s="101"/>
      <c r="I98" s="100"/>
      <c r="J98" s="101"/>
      <c r="K98" s="100"/>
      <c r="L98" s="101"/>
      <c r="M98" s="100"/>
      <c r="N98" s="102"/>
      <c r="O98" s="13"/>
      <c r="P98" s="4"/>
      <c r="Q98" s="40" t="str">
        <f t="shared" si="17"/>
        <v/>
      </c>
      <c r="R98" s="40" t="str">
        <f t="shared" si="18"/>
        <v/>
      </c>
      <c r="S98" s="41"/>
      <c r="T98" s="65"/>
      <c r="U98" s="63" t="str">
        <f t="shared" si="19"/>
        <v/>
      </c>
      <c r="V98" s="35"/>
      <c r="W98" s="63" t="str">
        <f t="shared" si="20"/>
        <v/>
      </c>
      <c r="X98" s="35"/>
      <c r="Y98" s="63" t="str">
        <f t="shared" si="21"/>
        <v/>
      </c>
      <c r="Z98" s="35"/>
      <c r="AA98" s="63" t="str">
        <f t="shared" si="16"/>
        <v/>
      </c>
      <c r="AB98" s="64" t="str">
        <f>IF(ISNUMBER(T98),T98*IF(ISNUMBER(LOOKUP(8^3^8,MID(ASC(V98),MIN(FIND({0,1,2,3,4,5,6,7,8,9},ASC(V98)&amp;1234567890)),{1,2,3,4,5,6,7,8,9,10,11,12,13,14,15,16})*1)),LOOKUP(8^3^8,MID(ASC(V98),MIN(FIND({0,1,2,3,4,5,6,7,8,9},ASC(V98)&amp;1234567890)),{1,2,3,4,5,6,7,8,9,10,11,12,13,14,15,16})*1),1)*IF(ISNUMBER(LOOKUP(8^3^8,MID(ASC(X98),MIN(FIND({0,1,2,3,4,5,6,7,8,9},ASC(X98)&amp;1234567890)),{1,2,3,4,5,6,7,8,9,10,11,12,13,14,15,16})*1)),LOOKUP(8^3^8,MID(ASC(X98),MIN(FIND({0,1,2,3,4,5,6,7,8,9},ASC(X98)&amp;1234567890)),{1,2,3,4,5,6,7,8,9,10,11,12,13,14,15,16})*1),1)*IF(ISNUMBER(LOOKUP(8^3^8,MID(ASC(Z98),MIN(FIND({0,1,2,3,4,5,6,7,8,9},ASC(Z98)&amp;1234567890)),{1,2,3,4,5,6,7,8,9,10,11,12,13,14,15,16})*1)),LOOKUP(8^3^8,MID(ASC(Z98),MIN(FIND({0,1,2,3,4,5,6,7,8,9},ASC(Z98)&amp;1234567890)),{1,2,3,4,5,6,7,8,9,10,11,12,13,14,15,16})*1),1),"")</f>
        <v/>
      </c>
    </row>
    <row r="99" spans="1:28" ht="21" customHeight="1">
      <c r="A99" s="148"/>
      <c r="B99" s="96"/>
      <c r="C99" s="97"/>
      <c r="D99" s="97"/>
      <c r="E99" s="98"/>
      <c r="F99" s="103"/>
      <c r="G99" s="100"/>
      <c r="H99" s="101"/>
      <c r="I99" s="100"/>
      <c r="J99" s="101"/>
      <c r="K99" s="100"/>
      <c r="L99" s="101"/>
      <c r="M99" s="149"/>
      <c r="N99" s="104"/>
      <c r="O99" s="13"/>
      <c r="P99" s="4"/>
      <c r="Q99" s="40" t="str">
        <f t="shared" si="17"/>
        <v/>
      </c>
      <c r="R99" s="40" t="str">
        <f t="shared" si="18"/>
        <v/>
      </c>
      <c r="S99" s="41"/>
      <c r="T99" s="65"/>
      <c r="U99" s="63" t="str">
        <f t="shared" si="19"/>
        <v/>
      </c>
      <c r="V99" s="35"/>
      <c r="W99" s="63" t="str">
        <f t="shared" si="20"/>
        <v/>
      </c>
      <c r="X99" s="35"/>
      <c r="Y99" s="63" t="str">
        <f t="shared" si="21"/>
        <v/>
      </c>
      <c r="Z99" s="35"/>
      <c r="AA99" s="63" t="str">
        <f t="shared" si="16"/>
        <v/>
      </c>
      <c r="AB99" s="64" t="str">
        <f>IF(ISNUMBER(T99),T99*IF(ISNUMBER(LOOKUP(8^3^8,MID(ASC(V99),MIN(FIND({0,1,2,3,4,5,6,7,8,9},ASC(V99)&amp;1234567890)),{1,2,3,4,5,6,7,8,9,10,11,12,13,14,15,16})*1)),LOOKUP(8^3^8,MID(ASC(V99),MIN(FIND({0,1,2,3,4,5,6,7,8,9},ASC(V99)&amp;1234567890)),{1,2,3,4,5,6,7,8,9,10,11,12,13,14,15,16})*1),1)*IF(ISNUMBER(LOOKUP(8^3^8,MID(ASC(X99),MIN(FIND({0,1,2,3,4,5,6,7,8,9},ASC(X99)&amp;1234567890)),{1,2,3,4,5,6,7,8,9,10,11,12,13,14,15,16})*1)),LOOKUP(8^3^8,MID(ASC(X99),MIN(FIND({0,1,2,3,4,5,6,7,8,9},ASC(X99)&amp;1234567890)),{1,2,3,4,5,6,7,8,9,10,11,12,13,14,15,16})*1),1)*IF(ISNUMBER(LOOKUP(8^3^8,MID(ASC(Z99),MIN(FIND({0,1,2,3,4,5,6,7,8,9},ASC(Z99)&amp;1234567890)),{1,2,3,4,5,6,7,8,9,10,11,12,13,14,15,16})*1)),LOOKUP(8^3^8,MID(ASC(Z99),MIN(FIND({0,1,2,3,4,5,6,7,8,9},ASC(Z99)&amp;1234567890)),{1,2,3,4,5,6,7,8,9,10,11,12,13,14,15,16})*1),1),"")</f>
        <v/>
      </c>
    </row>
    <row r="100" spans="1:28" ht="21" customHeight="1">
      <c r="A100" s="148"/>
      <c r="B100" s="96"/>
      <c r="C100" s="97"/>
      <c r="D100" s="97"/>
      <c r="E100" s="98"/>
      <c r="F100" s="99"/>
      <c r="G100" s="100"/>
      <c r="H100" s="101"/>
      <c r="I100" s="100"/>
      <c r="J100" s="101"/>
      <c r="K100" s="100"/>
      <c r="L100" s="101"/>
      <c r="M100" s="100"/>
      <c r="N100" s="102"/>
      <c r="O100" s="13"/>
      <c r="P100" s="4"/>
      <c r="Q100" s="40" t="str">
        <f t="shared" si="17"/>
        <v/>
      </c>
      <c r="R100" s="40" t="str">
        <f t="shared" si="18"/>
        <v/>
      </c>
      <c r="S100" s="41"/>
      <c r="T100" s="65"/>
      <c r="U100" s="63" t="str">
        <f t="shared" si="19"/>
        <v/>
      </c>
      <c r="V100" s="35"/>
      <c r="W100" s="63" t="str">
        <f t="shared" si="20"/>
        <v/>
      </c>
      <c r="X100" s="35"/>
      <c r="Y100" s="63" t="str">
        <f t="shared" si="21"/>
        <v/>
      </c>
      <c r="Z100" s="35"/>
      <c r="AA100" s="63" t="str">
        <f t="shared" si="16"/>
        <v/>
      </c>
      <c r="AB100" s="64" t="str">
        <f>IF(ISNUMBER(T100),T100*IF(ISNUMBER(LOOKUP(8^3^8,MID(ASC(V100),MIN(FIND({0,1,2,3,4,5,6,7,8,9},ASC(V100)&amp;1234567890)),{1,2,3,4,5,6,7,8,9,10,11,12,13,14,15,16})*1)),LOOKUP(8^3^8,MID(ASC(V100),MIN(FIND({0,1,2,3,4,5,6,7,8,9},ASC(V100)&amp;1234567890)),{1,2,3,4,5,6,7,8,9,10,11,12,13,14,15,16})*1),1)*IF(ISNUMBER(LOOKUP(8^3^8,MID(ASC(X100),MIN(FIND({0,1,2,3,4,5,6,7,8,9},ASC(X100)&amp;1234567890)),{1,2,3,4,5,6,7,8,9,10,11,12,13,14,15,16})*1)),LOOKUP(8^3^8,MID(ASC(X100),MIN(FIND({0,1,2,3,4,5,6,7,8,9},ASC(X100)&amp;1234567890)),{1,2,3,4,5,6,7,8,9,10,11,12,13,14,15,16})*1),1)*IF(ISNUMBER(LOOKUP(8^3^8,MID(ASC(Z100),MIN(FIND({0,1,2,3,4,5,6,7,8,9},ASC(Z100)&amp;1234567890)),{1,2,3,4,5,6,7,8,9,10,11,12,13,14,15,16})*1)),LOOKUP(8^3^8,MID(ASC(Z100),MIN(FIND({0,1,2,3,4,5,6,7,8,9},ASC(Z100)&amp;1234567890)),{1,2,3,4,5,6,7,8,9,10,11,12,13,14,15,16})*1),1),"")</f>
        <v/>
      </c>
    </row>
    <row r="101" spans="1:28" ht="21" customHeight="1">
      <c r="A101" s="148"/>
      <c r="B101" s="96"/>
      <c r="C101" s="97"/>
      <c r="D101" s="97"/>
      <c r="E101" s="98"/>
      <c r="F101" s="103"/>
      <c r="G101" s="100"/>
      <c r="H101" s="101"/>
      <c r="I101" s="100"/>
      <c r="J101" s="101"/>
      <c r="K101" s="100"/>
      <c r="L101" s="101"/>
      <c r="M101" s="149"/>
      <c r="N101" s="104"/>
      <c r="O101" s="13"/>
      <c r="P101" s="4"/>
      <c r="Q101" s="40" t="str">
        <f t="shared" ref="Q101:Q102" si="22">IF(ISBLANK(S101),"",ROUNDDOWN(S101*("0 "&amp;P101)*1,-3))</f>
        <v/>
      </c>
      <c r="R101" s="40" t="str">
        <f t="shared" ref="R101:R102" si="23">IF(ISBLANK(S101),"",S101-Q101)</f>
        <v/>
      </c>
      <c r="S101" s="41"/>
      <c r="T101" s="65"/>
      <c r="U101" s="63" t="str">
        <f t="shared" ref="U101:U102" si="24">IF(ISBLANK(V101),"","×")</f>
        <v/>
      </c>
      <c r="V101" s="35"/>
      <c r="W101" s="63" t="str">
        <f t="shared" ref="W101:W102" si="25">IF(ISBLANK(X101),"","×")</f>
        <v/>
      </c>
      <c r="X101" s="35"/>
      <c r="Y101" s="63" t="str">
        <f t="shared" ref="Y101:Y102" si="26">IF(ISBLANK(Z101),"","×")</f>
        <v/>
      </c>
      <c r="Z101" s="35"/>
      <c r="AA101" s="63" t="str">
        <f t="shared" ref="AA101:AA102" si="27">IF(COUNTIF(T101,"&gt;0"),"=","")</f>
        <v/>
      </c>
      <c r="AB101" s="64" t="str">
        <f>IF(ISNUMBER(T101),T101*IF(ISNUMBER(LOOKUP(8^3^8,MID(ASC(V101),MIN(FIND({0,1,2,3,4,5,6,7,8,9},ASC(V101)&amp;1234567890)),{1,2,3,4,5,6,7,8,9,10,11,12,13,14,15,16})*1)),LOOKUP(8^3^8,MID(ASC(V101),MIN(FIND({0,1,2,3,4,5,6,7,8,9},ASC(V101)&amp;1234567890)),{1,2,3,4,5,6,7,8,9,10,11,12,13,14,15,16})*1),1)*IF(ISNUMBER(LOOKUP(8^3^8,MID(ASC(X101),MIN(FIND({0,1,2,3,4,5,6,7,8,9},ASC(X101)&amp;1234567890)),{1,2,3,4,5,6,7,8,9,10,11,12,13,14,15,16})*1)),LOOKUP(8^3^8,MID(ASC(X101),MIN(FIND({0,1,2,3,4,5,6,7,8,9},ASC(X101)&amp;1234567890)),{1,2,3,4,5,6,7,8,9,10,11,12,13,14,15,16})*1),1)*IF(ISNUMBER(LOOKUP(8^3^8,MID(ASC(Z101),MIN(FIND({0,1,2,3,4,5,6,7,8,9},ASC(Z101)&amp;1234567890)),{1,2,3,4,5,6,7,8,9,10,11,12,13,14,15,16})*1)),LOOKUP(8^3^8,MID(ASC(Z101),MIN(FIND({0,1,2,3,4,5,6,7,8,9},ASC(Z101)&amp;1234567890)),{1,2,3,4,5,6,7,8,9,10,11,12,13,14,15,16})*1),1),"")</f>
        <v/>
      </c>
    </row>
    <row r="102" spans="1:28" ht="21" customHeight="1">
      <c r="A102" s="148"/>
      <c r="B102" s="96"/>
      <c r="C102" s="97"/>
      <c r="D102" s="97"/>
      <c r="E102" s="98"/>
      <c r="F102" s="99"/>
      <c r="G102" s="100"/>
      <c r="H102" s="101"/>
      <c r="I102" s="100"/>
      <c r="J102" s="101"/>
      <c r="K102" s="100"/>
      <c r="L102" s="101"/>
      <c r="M102" s="100"/>
      <c r="N102" s="102"/>
      <c r="O102" s="13"/>
      <c r="P102" s="4"/>
      <c r="Q102" s="40" t="str">
        <f t="shared" si="22"/>
        <v/>
      </c>
      <c r="R102" s="40" t="str">
        <f t="shared" si="23"/>
        <v/>
      </c>
      <c r="S102" s="41"/>
      <c r="T102" s="65"/>
      <c r="U102" s="63" t="str">
        <f t="shared" si="24"/>
        <v/>
      </c>
      <c r="V102" s="35"/>
      <c r="W102" s="63" t="str">
        <f t="shared" si="25"/>
        <v/>
      </c>
      <c r="X102" s="35"/>
      <c r="Y102" s="63" t="str">
        <f t="shared" si="26"/>
        <v/>
      </c>
      <c r="Z102" s="35"/>
      <c r="AA102" s="63" t="str">
        <f t="shared" si="27"/>
        <v/>
      </c>
      <c r="AB102" s="64" t="str">
        <f>IF(ISNUMBER(T102),T102*IF(ISNUMBER(LOOKUP(8^3^8,MID(ASC(V102),MIN(FIND({0,1,2,3,4,5,6,7,8,9},ASC(V102)&amp;1234567890)),{1,2,3,4,5,6,7,8,9,10,11,12,13,14,15,16})*1)),LOOKUP(8^3^8,MID(ASC(V102),MIN(FIND({0,1,2,3,4,5,6,7,8,9},ASC(V102)&amp;1234567890)),{1,2,3,4,5,6,7,8,9,10,11,12,13,14,15,16})*1),1)*IF(ISNUMBER(LOOKUP(8^3^8,MID(ASC(X102),MIN(FIND({0,1,2,3,4,5,6,7,8,9},ASC(X102)&amp;1234567890)),{1,2,3,4,5,6,7,8,9,10,11,12,13,14,15,16})*1)),LOOKUP(8^3^8,MID(ASC(X102),MIN(FIND({0,1,2,3,4,5,6,7,8,9},ASC(X102)&amp;1234567890)),{1,2,3,4,5,6,7,8,9,10,11,12,13,14,15,16})*1),1)*IF(ISNUMBER(LOOKUP(8^3^8,MID(ASC(Z102),MIN(FIND({0,1,2,3,4,5,6,7,8,9},ASC(Z102)&amp;1234567890)),{1,2,3,4,5,6,7,8,9,10,11,12,13,14,15,16})*1)),LOOKUP(8^3^8,MID(ASC(Z102),MIN(FIND({0,1,2,3,4,5,6,7,8,9},ASC(Z102)&amp;1234567890)),{1,2,3,4,5,6,7,8,9,10,11,12,13,14,15,16})*1),1),"")</f>
        <v/>
      </c>
    </row>
    <row r="103" spans="1:28" ht="21" customHeight="1">
      <c r="A103" s="148"/>
      <c r="B103" s="96"/>
      <c r="C103" s="97"/>
      <c r="D103" s="97"/>
      <c r="E103" s="98"/>
      <c r="F103" s="103"/>
      <c r="G103" s="100"/>
      <c r="H103" s="101"/>
      <c r="I103" s="100"/>
      <c r="J103" s="101"/>
      <c r="K103" s="100"/>
      <c r="L103" s="101"/>
      <c r="M103" s="149"/>
      <c r="N103" s="104"/>
      <c r="O103" s="13"/>
      <c r="P103" s="4"/>
      <c r="Q103" s="40" t="str">
        <f t="shared" si="17"/>
        <v/>
      </c>
      <c r="R103" s="40" t="str">
        <f t="shared" si="18"/>
        <v/>
      </c>
      <c r="S103" s="41"/>
      <c r="T103" s="65"/>
      <c r="U103" s="63" t="str">
        <f t="shared" si="19"/>
        <v/>
      </c>
      <c r="V103" s="35"/>
      <c r="W103" s="63" t="str">
        <f t="shared" si="20"/>
        <v/>
      </c>
      <c r="X103" s="35"/>
      <c r="Y103" s="63" t="str">
        <f t="shared" si="21"/>
        <v/>
      </c>
      <c r="Z103" s="35"/>
      <c r="AA103" s="63" t="str">
        <f t="shared" si="16"/>
        <v/>
      </c>
      <c r="AB103" s="64" t="str">
        <f>IF(ISNUMBER(T103),T103*IF(ISNUMBER(LOOKUP(8^3^8,MID(ASC(V103),MIN(FIND({0,1,2,3,4,5,6,7,8,9},ASC(V103)&amp;1234567890)),{1,2,3,4,5,6,7,8,9,10,11,12,13,14,15,16})*1)),LOOKUP(8^3^8,MID(ASC(V103),MIN(FIND({0,1,2,3,4,5,6,7,8,9},ASC(V103)&amp;1234567890)),{1,2,3,4,5,6,7,8,9,10,11,12,13,14,15,16})*1),1)*IF(ISNUMBER(LOOKUP(8^3^8,MID(ASC(X103),MIN(FIND({0,1,2,3,4,5,6,7,8,9},ASC(X103)&amp;1234567890)),{1,2,3,4,5,6,7,8,9,10,11,12,13,14,15,16})*1)),LOOKUP(8^3^8,MID(ASC(X103),MIN(FIND({0,1,2,3,4,5,6,7,8,9},ASC(X103)&amp;1234567890)),{1,2,3,4,5,6,7,8,9,10,11,12,13,14,15,16})*1),1)*IF(ISNUMBER(LOOKUP(8^3^8,MID(ASC(Z103),MIN(FIND({0,1,2,3,4,5,6,7,8,9},ASC(Z103)&amp;1234567890)),{1,2,3,4,5,6,7,8,9,10,11,12,13,14,15,16})*1)),LOOKUP(8^3^8,MID(ASC(Z103),MIN(FIND({0,1,2,3,4,5,6,7,8,9},ASC(Z103)&amp;1234567890)),{1,2,3,4,5,6,7,8,9,10,11,12,13,14,15,16})*1),1),"")</f>
        <v/>
      </c>
    </row>
    <row r="104" spans="1:28" ht="21" customHeight="1">
      <c r="A104" s="148"/>
      <c r="B104" s="96"/>
      <c r="C104" s="97"/>
      <c r="D104" s="97"/>
      <c r="E104" s="98"/>
      <c r="F104" s="99"/>
      <c r="G104" s="100"/>
      <c r="H104" s="101"/>
      <c r="I104" s="100"/>
      <c r="J104" s="101"/>
      <c r="K104" s="100"/>
      <c r="L104" s="101"/>
      <c r="M104" s="100"/>
      <c r="N104" s="102"/>
      <c r="O104" s="13"/>
      <c r="P104" s="4"/>
      <c r="Q104" s="40" t="str">
        <f t="shared" si="17"/>
        <v/>
      </c>
      <c r="R104" s="40" t="str">
        <f t="shared" si="18"/>
        <v/>
      </c>
      <c r="S104" s="41"/>
      <c r="T104" s="65"/>
      <c r="U104" s="63" t="str">
        <f t="shared" si="19"/>
        <v/>
      </c>
      <c r="V104" s="35"/>
      <c r="W104" s="63" t="str">
        <f t="shared" si="20"/>
        <v/>
      </c>
      <c r="X104" s="35"/>
      <c r="Y104" s="63" t="str">
        <f t="shared" si="21"/>
        <v/>
      </c>
      <c r="Z104" s="35"/>
      <c r="AA104" s="63" t="str">
        <f t="shared" si="16"/>
        <v/>
      </c>
      <c r="AB104" s="64" t="str">
        <f>IF(ISNUMBER(T104),T104*IF(ISNUMBER(LOOKUP(8^3^8,MID(ASC(V104),MIN(FIND({0,1,2,3,4,5,6,7,8,9},ASC(V104)&amp;1234567890)),{1,2,3,4,5,6,7,8,9,10,11,12,13,14,15,16})*1)),LOOKUP(8^3^8,MID(ASC(V104),MIN(FIND({0,1,2,3,4,5,6,7,8,9},ASC(V104)&amp;1234567890)),{1,2,3,4,5,6,7,8,9,10,11,12,13,14,15,16})*1),1)*IF(ISNUMBER(LOOKUP(8^3^8,MID(ASC(X104),MIN(FIND({0,1,2,3,4,5,6,7,8,9},ASC(X104)&amp;1234567890)),{1,2,3,4,5,6,7,8,9,10,11,12,13,14,15,16})*1)),LOOKUP(8^3^8,MID(ASC(X104),MIN(FIND({0,1,2,3,4,5,6,7,8,9},ASC(X104)&amp;1234567890)),{1,2,3,4,5,6,7,8,9,10,11,12,13,14,15,16})*1),1)*IF(ISNUMBER(LOOKUP(8^3^8,MID(ASC(Z104),MIN(FIND({0,1,2,3,4,5,6,7,8,9},ASC(Z104)&amp;1234567890)),{1,2,3,4,5,6,7,8,9,10,11,12,13,14,15,16})*1)),LOOKUP(8^3^8,MID(ASC(Z104),MIN(FIND({0,1,2,3,4,5,6,7,8,9},ASC(Z104)&amp;1234567890)),{1,2,3,4,5,6,7,8,9,10,11,12,13,14,15,16})*1),1),"")</f>
        <v/>
      </c>
    </row>
    <row r="105" spans="1:28" ht="21" customHeight="1">
      <c r="A105" s="148"/>
      <c r="B105" s="96"/>
      <c r="C105" s="97"/>
      <c r="D105" s="97"/>
      <c r="E105" s="98"/>
      <c r="F105" s="103"/>
      <c r="G105" s="100"/>
      <c r="H105" s="101"/>
      <c r="I105" s="100"/>
      <c r="J105" s="101"/>
      <c r="K105" s="100"/>
      <c r="L105" s="101"/>
      <c r="M105" s="149"/>
      <c r="N105" s="104"/>
      <c r="O105" s="13"/>
      <c r="P105" s="4"/>
      <c r="Q105" s="40" t="str">
        <f t="shared" si="17"/>
        <v/>
      </c>
      <c r="R105" s="40" t="str">
        <f t="shared" si="18"/>
        <v/>
      </c>
      <c r="S105" s="41"/>
      <c r="T105" s="65"/>
      <c r="U105" s="63" t="str">
        <f t="shared" si="19"/>
        <v/>
      </c>
      <c r="V105" s="35"/>
      <c r="W105" s="63" t="str">
        <f t="shared" si="20"/>
        <v/>
      </c>
      <c r="X105" s="35"/>
      <c r="Y105" s="63" t="str">
        <f t="shared" si="21"/>
        <v/>
      </c>
      <c r="Z105" s="35"/>
      <c r="AA105" s="63" t="str">
        <f t="shared" si="16"/>
        <v/>
      </c>
      <c r="AB105" s="64" t="str">
        <f>IF(ISNUMBER(T105),T105*IF(ISNUMBER(LOOKUP(8^3^8,MID(ASC(V105),MIN(FIND({0,1,2,3,4,5,6,7,8,9},ASC(V105)&amp;1234567890)),{1,2,3,4,5,6,7,8,9,10,11,12,13,14,15,16})*1)),LOOKUP(8^3^8,MID(ASC(V105),MIN(FIND({0,1,2,3,4,5,6,7,8,9},ASC(V105)&amp;1234567890)),{1,2,3,4,5,6,7,8,9,10,11,12,13,14,15,16})*1),1)*IF(ISNUMBER(LOOKUP(8^3^8,MID(ASC(X105),MIN(FIND({0,1,2,3,4,5,6,7,8,9},ASC(X105)&amp;1234567890)),{1,2,3,4,5,6,7,8,9,10,11,12,13,14,15,16})*1)),LOOKUP(8^3^8,MID(ASC(X105),MIN(FIND({0,1,2,3,4,5,6,7,8,9},ASC(X105)&amp;1234567890)),{1,2,3,4,5,6,7,8,9,10,11,12,13,14,15,16})*1),1)*IF(ISNUMBER(LOOKUP(8^3^8,MID(ASC(Z105),MIN(FIND({0,1,2,3,4,5,6,7,8,9},ASC(Z105)&amp;1234567890)),{1,2,3,4,5,6,7,8,9,10,11,12,13,14,15,16})*1)),LOOKUP(8^3^8,MID(ASC(Z105),MIN(FIND({0,1,2,3,4,5,6,7,8,9},ASC(Z105)&amp;1234567890)),{1,2,3,4,5,6,7,8,9,10,11,12,13,14,15,16})*1),1),"")</f>
        <v/>
      </c>
    </row>
    <row r="106" spans="1:28" ht="21" customHeight="1">
      <c r="A106" s="148"/>
      <c r="B106" s="96"/>
      <c r="C106" s="97"/>
      <c r="D106" s="97"/>
      <c r="E106" s="98"/>
      <c r="F106" s="99"/>
      <c r="G106" s="100"/>
      <c r="H106" s="101"/>
      <c r="I106" s="100"/>
      <c r="J106" s="101"/>
      <c r="K106" s="100"/>
      <c r="L106" s="101"/>
      <c r="M106" s="100"/>
      <c r="N106" s="102"/>
      <c r="O106" s="13"/>
      <c r="P106" s="4"/>
      <c r="Q106" s="40" t="str">
        <f t="shared" si="17"/>
        <v/>
      </c>
      <c r="R106" s="40" t="str">
        <f t="shared" si="18"/>
        <v/>
      </c>
      <c r="S106" s="41"/>
      <c r="T106" s="65"/>
      <c r="U106" s="63" t="str">
        <f t="shared" si="19"/>
        <v/>
      </c>
      <c r="V106" s="35"/>
      <c r="W106" s="63" t="str">
        <f t="shared" si="20"/>
        <v/>
      </c>
      <c r="X106" s="35"/>
      <c r="Y106" s="63" t="str">
        <f t="shared" si="21"/>
        <v/>
      </c>
      <c r="Z106" s="35"/>
      <c r="AA106" s="63" t="str">
        <f t="shared" si="16"/>
        <v/>
      </c>
      <c r="AB106" s="64" t="str">
        <f>IF(ISNUMBER(T106),T106*IF(ISNUMBER(LOOKUP(8^3^8,MID(ASC(V106),MIN(FIND({0,1,2,3,4,5,6,7,8,9},ASC(V106)&amp;1234567890)),{1,2,3,4,5,6,7,8,9,10,11,12,13,14,15,16})*1)),LOOKUP(8^3^8,MID(ASC(V106),MIN(FIND({0,1,2,3,4,5,6,7,8,9},ASC(V106)&amp;1234567890)),{1,2,3,4,5,6,7,8,9,10,11,12,13,14,15,16})*1),1)*IF(ISNUMBER(LOOKUP(8^3^8,MID(ASC(X106),MIN(FIND({0,1,2,3,4,5,6,7,8,9},ASC(X106)&amp;1234567890)),{1,2,3,4,5,6,7,8,9,10,11,12,13,14,15,16})*1)),LOOKUP(8^3^8,MID(ASC(X106),MIN(FIND({0,1,2,3,4,5,6,7,8,9},ASC(X106)&amp;1234567890)),{1,2,3,4,5,6,7,8,9,10,11,12,13,14,15,16})*1),1)*IF(ISNUMBER(LOOKUP(8^3^8,MID(ASC(Z106),MIN(FIND({0,1,2,3,4,5,6,7,8,9},ASC(Z106)&amp;1234567890)),{1,2,3,4,5,6,7,8,9,10,11,12,13,14,15,16})*1)),LOOKUP(8^3^8,MID(ASC(Z106),MIN(FIND({0,1,2,3,4,5,6,7,8,9},ASC(Z106)&amp;1234567890)),{1,2,3,4,5,6,7,8,9,10,11,12,13,14,15,16})*1),1),"")</f>
        <v/>
      </c>
    </row>
    <row r="107" spans="1:28" ht="21" customHeight="1">
      <c r="A107" s="148"/>
      <c r="B107" s="96"/>
      <c r="C107" s="97"/>
      <c r="D107" s="97"/>
      <c r="E107" s="98"/>
      <c r="F107" s="103"/>
      <c r="G107" s="100"/>
      <c r="H107" s="101"/>
      <c r="I107" s="100"/>
      <c r="J107" s="101"/>
      <c r="K107" s="100"/>
      <c r="L107" s="101"/>
      <c r="M107" s="149"/>
      <c r="N107" s="104"/>
      <c r="O107" s="13"/>
      <c r="P107" s="4"/>
      <c r="Q107" s="40" t="str">
        <f t="shared" si="17"/>
        <v/>
      </c>
      <c r="R107" s="40" t="str">
        <f t="shared" si="18"/>
        <v/>
      </c>
      <c r="S107" s="41"/>
      <c r="T107" s="65"/>
      <c r="U107" s="63" t="str">
        <f t="shared" si="19"/>
        <v/>
      </c>
      <c r="V107" s="35"/>
      <c r="W107" s="63" t="str">
        <f t="shared" si="20"/>
        <v/>
      </c>
      <c r="X107" s="35"/>
      <c r="Y107" s="63" t="str">
        <f t="shared" si="21"/>
        <v/>
      </c>
      <c r="Z107" s="35"/>
      <c r="AA107" s="63" t="str">
        <f t="shared" si="16"/>
        <v/>
      </c>
      <c r="AB107" s="64" t="str">
        <f>IF(ISNUMBER(T107),T107*IF(ISNUMBER(LOOKUP(8^3^8,MID(ASC(V107),MIN(FIND({0,1,2,3,4,5,6,7,8,9},ASC(V107)&amp;1234567890)),{1,2,3,4,5,6,7,8,9,10,11,12,13,14,15,16})*1)),LOOKUP(8^3^8,MID(ASC(V107),MIN(FIND({0,1,2,3,4,5,6,7,8,9},ASC(V107)&amp;1234567890)),{1,2,3,4,5,6,7,8,9,10,11,12,13,14,15,16})*1),1)*IF(ISNUMBER(LOOKUP(8^3^8,MID(ASC(X107),MIN(FIND({0,1,2,3,4,5,6,7,8,9},ASC(X107)&amp;1234567890)),{1,2,3,4,5,6,7,8,9,10,11,12,13,14,15,16})*1)),LOOKUP(8^3^8,MID(ASC(X107),MIN(FIND({0,1,2,3,4,5,6,7,8,9},ASC(X107)&amp;1234567890)),{1,2,3,4,5,6,7,8,9,10,11,12,13,14,15,16})*1),1)*IF(ISNUMBER(LOOKUP(8^3^8,MID(ASC(Z107),MIN(FIND({0,1,2,3,4,5,6,7,8,9},ASC(Z107)&amp;1234567890)),{1,2,3,4,5,6,7,8,9,10,11,12,13,14,15,16})*1)),LOOKUP(8^3^8,MID(ASC(Z107),MIN(FIND({0,1,2,3,4,5,6,7,8,9},ASC(Z107)&amp;1234567890)),{1,2,3,4,5,6,7,8,9,10,11,12,13,14,15,16})*1),1),"")</f>
        <v/>
      </c>
    </row>
    <row r="108" spans="1:28" ht="21" customHeight="1">
      <c r="A108" s="148"/>
      <c r="B108" s="96"/>
      <c r="C108" s="97"/>
      <c r="D108" s="97"/>
      <c r="E108" s="98"/>
      <c r="F108" s="99"/>
      <c r="G108" s="100"/>
      <c r="H108" s="101"/>
      <c r="I108" s="100"/>
      <c r="J108" s="101"/>
      <c r="K108" s="100"/>
      <c r="L108" s="101"/>
      <c r="M108" s="100"/>
      <c r="N108" s="102"/>
      <c r="O108" s="13"/>
      <c r="P108" s="4"/>
      <c r="Q108" s="40" t="str">
        <f t="shared" si="17"/>
        <v/>
      </c>
      <c r="R108" s="40" t="str">
        <f t="shared" si="18"/>
        <v/>
      </c>
      <c r="S108" s="41"/>
      <c r="T108" s="65"/>
      <c r="U108" s="63" t="str">
        <f t="shared" si="19"/>
        <v/>
      </c>
      <c r="V108" s="35"/>
      <c r="W108" s="63" t="str">
        <f t="shared" si="20"/>
        <v/>
      </c>
      <c r="X108" s="35"/>
      <c r="Y108" s="63" t="str">
        <f t="shared" si="21"/>
        <v/>
      </c>
      <c r="Z108" s="35"/>
      <c r="AA108" s="63" t="str">
        <f t="shared" si="16"/>
        <v/>
      </c>
      <c r="AB108" s="64" t="str">
        <f>IF(ISNUMBER(T108),T108*IF(ISNUMBER(LOOKUP(8^3^8,MID(ASC(V108),MIN(FIND({0,1,2,3,4,5,6,7,8,9},ASC(V108)&amp;1234567890)),{1,2,3,4,5,6,7,8,9,10,11,12,13,14,15,16})*1)),LOOKUP(8^3^8,MID(ASC(V108),MIN(FIND({0,1,2,3,4,5,6,7,8,9},ASC(V108)&amp;1234567890)),{1,2,3,4,5,6,7,8,9,10,11,12,13,14,15,16})*1),1)*IF(ISNUMBER(LOOKUP(8^3^8,MID(ASC(X108),MIN(FIND({0,1,2,3,4,5,6,7,8,9},ASC(X108)&amp;1234567890)),{1,2,3,4,5,6,7,8,9,10,11,12,13,14,15,16})*1)),LOOKUP(8^3^8,MID(ASC(X108),MIN(FIND({0,1,2,3,4,5,6,7,8,9},ASC(X108)&amp;1234567890)),{1,2,3,4,5,6,7,8,9,10,11,12,13,14,15,16})*1),1)*IF(ISNUMBER(LOOKUP(8^3^8,MID(ASC(Z108),MIN(FIND({0,1,2,3,4,5,6,7,8,9},ASC(Z108)&amp;1234567890)),{1,2,3,4,5,6,7,8,9,10,11,12,13,14,15,16})*1)),LOOKUP(8^3^8,MID(ASC(Z108),MIN(FIND({0,1,2,3,4,5,6,7,8,9},ASC(Z108)&amp;1234567890)),{1,2,3,4,5,6,7,8,9,10,11,12,13,14,15,16})*1),1),"")</f>
        <v/>
      </c>
    </row>
    <row r="109" spans="1:28" ht="21" customHeight="1">
      <c r="A109" s="148"/>
      <c r="B109" s="96"/>
      <c r="C109" s="97"/>
      <c r="D109" s="97"/>
      <c r="E109" s="98"/>
      <c r="F109" s="103"/>
      <c r="G109" s="100"/>
      <c r="H109" s="101"/>
      <c r="I109" s="100"/>
      <c r="J109" s="101"/>
      <c r="K109" s="100"/>
      <c r="L109" s="101"/>
      <c r="M109" s="149"/>
      <c r="N109" s="104"/>
      <c r="O109" s="13"/>
      <c r="P109" s="4"/>
      <c r="Q109" s="40" t="str">
        <f t="shared" si="17"/>
        <v/>
      </c>
      <c r="R109" s="40" t="str">
        <f t="shared" si="18"/>
        <v/>
      </c>
      <c r="S109" s="41"/>
      <c r="T109" s="65"/>
      <c r="U109" s="63" t="str">
        <f t="shared" si="19"/>
        <v/>
      </c>
      <c r="V109" s="35"/>
      <c r="W109" s="63" t="str">
        <f t="shared" si="20"/>
        <v/>
      </c>
      <c r="X109" s="35"/>
      <c r="Y109" s="63" t="str">
        <f t="shared" si="21"/>
        <v/>
      </c>
      <c r="Z109" s="35"/>
      <c r="AA109" s="63" t="str">
        <f t="shared" si="16"/>
        <v/>
      </c>
      <c r="AB109" s="64" t="str">
        <f>IF(ISNUMBER(T109),T109*IF(ISNUMBER(LOOKUP(8^3^8,MID(ASC(V109),MIN(FIND({0,1,2,3,4,5,6,7,8,9},ASC(V109)&amp;1234567890)),{1,2,3,4,5,6,7,8,9,10,11,12,13,14,15,16})*1)),LOOKUP(8^3^8,MID(ASC(V109),MIN(FIND({0,1,2,3,4,5,6,7,8,9},ASC(V109)&amp;1234567890)),{1,2,3,4,5,6,7,8,9,10,11,12,13,14,15,16})*1),1)*IF(ISNUMBER(LOOKUP(8^3^8,MID(ASC(X109),MIN(FIND({0,1,2,3,4,5,6,7,8,9},ASC(X109)&amp;1234567890)),{1,2,3,4,5,6,7,8,9,10,11,12,13,14,15,16})*1)),LOOKUP(8^3^8,MID(ASC(X109),MIN(FIND({0,1,2,3,4,5,6,7,8,9},ASC(X109)&amp;1234567890)),{1,2,3,4,5,6,7,8,9,10,11,12,13,14,15,16})*1),1)*IF(ISNUMBER(LOOKUP(8^3^8,MID(ASC(Z109),MIN(FIND({0,1,2,3,4,5,6,7,8,9},ASC(Z109)&amp;1234567890)),{1,2,3,4,5,6,7,8,9,10,11,12,13,14,15,16})*1)),LOOKUP(8^3^8,MID(ASC(Z109),MIN(FIND({0,1,2,3,4,5,6,7,8,9},ASC(Z109)&amp;1234567890)),{1,2,3,4,5,6,7,8,9,10,11,12,13,14,15,16})*1),1),"")</f>
        <v/>
      </c>
    </row>
    <row r="110" spans="1:28" ht="21" customHeight="1">
      <c r="A110" s="136" t="s">
        <v>44</v>
      </c>
      <c r="B110" s="137"/>
      <c r="C110" s="138">
        <f>SUM(C57:C109)</f>
        <v>0</v>
      </c>
      <c r="D110" s="138">
        <f>SUM(D57:D109)</f>
        <v>0</v>
      </c>
      <c r="E110" s="139">
        <f>SUM(E57:E109)</f>
        <v>0</v>
      </c>
      <c r="F110" s="140"/>
      <c r="G110" s="141"/>
      <c r="H110" s="140"/>
      <c r="I110" s="141"/>
      <c r="J110" s="140"/>
      <c r="K110" s="141"/>
      <c r="L110" s="140"/>
      <c r="M110" s="141"/>
      <c r="N110" s="142">
        <f>SUM(N57:N109)</f>
        <v>0</v>
      </c>
      <c r="O110" s="47" t="s">
        <v>44</v>
      </c>
      <c r="P110" s="46"/>
      <c r="Q110" s="42">
        <f>SUM(Q57:Q109)</f>
        <v>0</v>
      </c>
      <c r="R110" s="42">
        <f>SUM(R57:R109)</f>
        <v>0</v>
      </c>
      <c r="S110" s="43">
        <f>SUM(S57:S109)</f>
        <v>0</v>
      </c>
      <c r="T110" s="157"/>
      <c r="U110" s="56"/>
      <c r="V110" s="52"/>
      <c r="W110" s="56"/>
      <c r="X110" s="52"/>
      <c r="Y110" s="56"/>
      <c r="Z110" s="52"/>
      <c r="AA110" s="56"/>
      <c r="AB110" s="44">
        <f>SUM(AB57:AB109)</f>
        <v>0</v>
      </c>
    </row>
    <row r="111" spans="1:28" ht="21" customHeight="1">
      <c r="A111" s="88" t="s">
        <v>31</v>
      </c>
      <c r="B111" s="143"/>
      <c r="C111" s="90"/>
      <c r="D111" s="90"/>
      <c r="E111" s="91"/>
      <c r="F111" s="144"/>
      <c r="G111" s="145"/>
      <c r="H111" s="146"/>
      <c r="I111" s="145"/>
      <c r="J111" s="146"/>
      <c r="K111" s="145"/>
      <c r="L111" s="146"/>
      <c r="M111" s="145"/>
      <c r="N111" s="147"/>
      <c r="O111" s="30" t="s">
        <v>87</v>
      </c>
      <c r="P111" s="3"/>
      <c r="Q111" s="32"/>
      <c r="R111" s="32"/>
      <c r="S111" s="33"/>
      <c r="T111" s="158"/>
      <c r="U111" s="55"/>
      <c r="V111" s="53"/>
      <c r="W111" s="55"/>
      <c r="X111" s="53"/>
      <c r="Y111" s="55"/>
      <c r="Z111" s="53"/>
      <c r="AA111" s="55"/>
      <c r="AB111" s="54"/>
    </row>
    <row r="112" spans="1:28" ht="21" customHeight="1">
      <c r="A112" s="148"/>
      <c r="B112" s="150"/>
      <c r="C112" s="151"/>
      <c r="D112" s="151"/>
      <c r="E112" s="152"/>
      <c r="F112" s="99"/>
      <c r="G112" s="100"/>
      <c r="H112" s="101"/>
      <c r="I112" s="100"/>
      <c r="J112" s="101"/>
      <c r="K112" s="100"/>
      <c r="L112" s="101"/>
      <c r="M112" s="100"/>
      <c r="N112" s="102"/>
      <c r="O112" s="13" t="s">
        <v>42</v>
      </c>
      <c r="P112" s="4"/>
      <c r="Q112" s="40" t="str">
        <f>IF(ISBLANK(S112),"",ROUNDDOWN(S112*("0 "&amp;P112)*1,-3))</f>
        <v/>
      </c>
      <c r="R112" s="40" t="str">
        <f>IF(ISBLANK(S112),"",S112-Q112)</f>
        <v/>
      </c>
      <c r="S112" s="41"/>
      <c r="T112" s="65"/>
      <c r="U112" s="63" t="str">
        <f>IF(ISBLANK(V112),"","×")</f>
        <v/>
      </c>
      <c r="V112" s="35"/>
      <c r="W112" s="63" t="str">
        <f>IF(ISBLANK(X112),"","×")</f>
        <v/>
      </c>
      <c r="X112" s="35"/>
      <c r="Y112" s="63" t="str">
        <f>IF(ISBLANK(Z112),"","×")</f>
        <v/>
      </c>
      <c r="Z112" s="35"/>
      <c r="AA112" s="63" t="str">
        <f t="shared" ref="AA112:AA162" si="28">IF(COUNTIF(T112,"&gt;0"),"=","")</f>
        <v/>
      </c>
      <c r="AB112" s="64" t="str">
        <f>IF(ISNUMBER(T112),T112*IF(ISNUMBER(LOOKUP(8^3^8,MID(ASC(V112),MIN(FIND({0,1,2,3,4,5,6,7,8,9},ASC(V112)&amp;1234567890)),{1,2,3,4,5,6,7,8,9,10,11,12,13,14,15,16})*1)),LOOKUP(8^3^8,MID(ASC(V112),MIN(FIND({0,1,2,3,4,5,6,7,8,9},ASC(V112)&amp;1234567890)),{1,2,3,4,5,6,7,8,9,10,11,12,13,14,15,16})*1),1)*IF(ISNUMBER(LOOKUP(8^3^8,MID(ASC(X112),MIN(FIND({0,1,2,3,4,5,6,7,8,9},ASC(X112)&amp;1234567890)),{1,2,3,4,5,6,7,8,9,10,11,12,13,14,15,16})*1)),LOOKUP(8^3^8,MID(ASC(X112),MIN(FIND({0,1,2,3,4,5,6,7,8,9},ASC(X112)&amp;1234567890)),{1,2,3,4,5,6,7,8,9,10,11,12,13,14,15,16})*1),1)*IF(ISNUMBER(LOOKUP(8^3^8,MID(ASC(Z112),MIN(FIND({0,1,2,3,4,5,6,7,8,9},ASC(Z112)&amp;1234567890)),{1,2,3,4,5,6,7,8,9,10,11,12,13,14,15,16})*1)),LOOKUP(8^3^8,MID(ASC(Z112),MIN(FIND({0,1,2,3,4,5,6,7,8,9},ASC(Z112)&amp;1234567890)),{1,2,3,4,5,6,7,8,9,10,11,12,13,14,15,16})*1),1),"")</f>
        <v/>
      </c>
    </row>
    <row r="113" spans="1:28" ht="21" customHeight="1">
      <c r="A113" s="148"/>
      <c r="B113" s="96"/>
      <c r="C113" s="151"/>
      <c r="D113" s="151"/>
      <c r="E113" s="152"/>
      <c r="F113" s="99"/>
      <c r="G113" s="100"/>
      <c r="H113" s="101"/>
      <c r="I113" s="100"/>
      <c r="J113" s="101"/>
      <c r="K113" s="100"/>
      <c r="L113" s="101"/>
      <c r="M113" s="100"/>
      <c r="N113" s="102"/>
      <c r="O113" s="13"/>
      <c r="P113" s="4"/>
      <c r="Q113" s="40" t="str">
        <f t="shared" ref="Q113:Q162" si="29">IF(ISBLANK(S113),"",ROUNDDOWN(S113*("0 "&amp;P113)*1,-3))</f>
        <v/>
      </c>
      <c r="R113" s="40" t="str">
        <f t="shared" ref="R113:R162" si="30">IF(ISBLANK(S113),"",S113-Q113)</f>
        <v/>
      </c>
      <c r="S113" s="41"/>
      <c r="T113" s="65"/>
      <c r="U113" s="63" t="str">
        <f t="shared" ref="U113:U162" si="31">IF(ISBLANK(V113),"","×")</f>
        <v/>
      </c>
      <c r="V113" s="35"/>
      <c r="W113" s="63" t="str">
        <f t="shared" ref="W113:W162" si="32">IF(ISBLANK(X113),"","×")</f>
        <v/>
      </c>
      <c r="X113" s="35"/>
      <c r="Y113" s="63" t="str">
        <f t="shared" ref="Y113:Y162" si="33">IF(ISBLANK(Z113),"","×")</f>
        <v/>
      </c>
      <c r="Z113" s="35"/>
      <c r="AA113" s="63" t="str">
        <f t="shared" si="28"/>
        <v/>
      </c>
      <c r="AB113" s="64" t="str">
        <f>IF(ISNUMBER(T113),T113*IF(ISNUMBER(LOOKUP(8^3^8,MID(ASC(V113),MIN(FIND({0,1,2,3,4,5,6,7,8,9},ASC(V113)&amp;1234567890)),{1,2,3,4,5,6,7,8,9,10,11,12,13,14,15,16})*1)),LOOKUP(8^3^8,MID(ASC(V113),MIN(FIND({0,1,2,3,4,5,6,7,8,9},ASC(V113)&amp;1234567890)),{1,2,3,4,5,6,7,8,9,10,11,12,13,14,15,16})*1),1)*IF(ISNUMBER(LOOKUP(8^3^8,MID(ASC(X113),MIN(FIND({0,1,2,3,4,5,6,7,8,9},ASC(X113)&amp;1234567890)),{1,2,3,4,5,6,7,8,9,10,11,12,13,14,15,16})*1)),LOOKUP(8^3^8,MID(ASC(X113),MIN(FIND({0,1,2,3,4,5,6,7,8,9},ASC(X113)&amp;1234567890)),{1,2,3,4,5,6,7,8,9,10,11,12,13,14,15,16})*1),1)*IF(ISNUMBER(LOOKUP(8^3^8,MID(ASC(Z113),MIN(FIND({0,1,2,3,4,5,6,7,8,9},ASC(Z113)&amp;1234567890)),{1,2,3,4,5,6,7,8,9,10,11,12,13,14,15,16})*1)),LOOKUP(8^3^8,MID(ASC(Z113),MIN(FIND({0,1,2,3,4,5,6,7,8,9},ASC(Z113)&amp;1234567890)),{1,2,3,4,5,6,7,8,9,10,11,12,13,14,15,16})*1),1),"")</f>
        <v/>
      </c>
    </row>
    <row r="114" spans="1:28" ht="21" customHeight="1">
      <c r="A114" s="148"/>
      <c r="B114" s="96"/>
      <c r="C114" s="97"/>
      <c r="D114" s="97"/>
      <c r="E114" s="98"/>
      <c r="F114" s="99"/>
      <c r="G114" s="100"/>
      <c r="H114" s="101"/>
      <c r="I114" s="100"/>
      <c r="J114" s="101"/>
      <c r="K114" s="100"/>
      <c r="L114" s="101"/>
      <c r="M114" s="100"/>
      <c r="N114" s="102"/>
      <c r="O114" s="13"/>
      <c r="P114" s="4"/>
      <c r="Q114" s="40" t="str">
        <f t="shared" si="29"/>
        <v/>
      </c>
      <c r="R114" s="40" t="str">
        <f t="shared" si="30"/>
        <v/>
      </c>
      <c r="S114" s="41"/>
      <c r="T114" s="65"/>
      <c r="U114" s="63" t="str">
        <f t="shared" si="31"/>
        <v/>
      </c>
      <c r="V114" s="35"/>
      <c r="W114" s="63" t="str">
        <f t="shared" si="32"/>
        <v/>
      </c>
      <c r="X114" s="35"/>
      <c r="Y114" s="63" t="str">
        <f t="shared" si="33"/>
        <v/>
      </c>
      <c r="Z114" s="35"/>
      <c r="AA114" s="63" t="str">
        <f t="shared" si="28"/>
        <v/>
      </c>
      <c r="AB114" s="64" t="str">
        <f>IF(ISNUMBER(T114),T114*IF(ISNUMBER(LOOKUP(8^3^8,MID(ASC(V114),MIN(FIND({0,1,2,3,4,5,6,7,8,9},ASC(V114)&amp;1234567890)),{1,2,3,4,5,6,7,8,9,10,11,12,13,14,15,16})*1)),LOOKUP(8^3^8,MID(ASC(V114),MIN(FIND({0,1,2,3,4,5,6,7,8,9},ASC(V114)&amp;1234567890)),{1,2,3,4,5,6,7,8,9,10,11,12,13,14,15,16})*1),1)*IF(ISNUMBER(LOOKUP(8^3^8,MID(ASC(X114),MIN(FIND({0,1,2,3,4,5,6,7,8,9},ASC(X114)&amp;1234567890)),{1,2,3,4,5,6,7,8,9,10,11,12,13,14,15,16})*1)),LOOKUP(8^3^8,MID(ASC(X114),MIN(FIND({0,1,2,3,4,5,6,7,8,9},ASC(X114)&amp;1234567890)),{1,2,3,4,5,6,7,8,9,10,11,12,13,14,15,16})*1),1)*IF(ISNUMBER(LOOKUP(8^3^8,MID(ASC(Z114),MIN(FIND({0,1,2,3,4,5,6,7,8,9},ASC(Z114)&amp;1234567890)),{1,2,3,4,5,6,7,8,9,10,11,12,13,14,15,16})*1)),LOOKUP(8^3^8,MID(ASC(Z114),MIN(FIND({0,1,2,3,4,5,6,7,8,9},ASC(Z114)&amp;1234567890)),{1,2,3,4,5,6,7,8,9,10,11,12,13,14,15,16})*1),1),"")</f>
        <v/>
      </c>
    </row>
    <row r="115" spans="1:28" ht="21" customHeight="1">
      <c r="A115" s="148"/>
      <c r="B115" s="96"/>
      <c r="C115" s="97"/>
      <c r="D115" s="97"/>
      <c r="E115" s="98"/>
      <c r="F115" s="103"/>
      <c r="G115" s="100"/>
      <c r="H115" s="101"/>
      <c r="I115" s="100"/>
      <c r="J115" s="101"/>
      <c r="K115" s="100"/>
      <c r="L115" s="101"/>
      <c r="M115" s="149"/>
      <c r="N115" s="104"/>
      <c r="O115" s="13"/>
      <c r="P115" s="4"/>
      <c r="Q115" s="40" t="str">
        <f t="shared" si="29"/>
        <v/>
      </c>
      <c r="R115" s="40" t="str">
        <f t="shared" si="30"/>
        <v/>
      </c>
      <c r="S115" s="41"/>
      <c r="T115" s="65"/>
      <c r="U115" s="63" t="str">
        <f t="shared" si="31"/>
        <v/>
      </c>
      <c r="V115" s="35"/>
      <c r="W115" s="63" t="str">
        <f t="shared" si="32"/>
        <v/>
      </c>
      <c r="X115" s="35"/>
      <c r="Y115" s="63" t="str">
        <f t="shared" si="33"/>
        <v/>
      </c>
      <c r="Z115" s="35"/>
      <c r="AA115" s="63" t="str">
        <f t="shared" si="28"/>
        <v/>
      </c>
      <c r="AB115" s="64" t="str">
        <f>IF(ISNUMBER(T115),T115*IF(ISNUMBER(LOOKUP(8^3^8,MID(ASC(V115),MIN(FIND({0,1,2,3,4,5,6,7,8,9},ASC(V115)&amp;1234567890)),{1,2,3,4,5,6,7,8,9,10,11,12,13,14,15,16})*1)),LOOKUP(8^3^8,MID(ASC(V115),MIN(FIND({0,1,2,3,4,5,6,7,8,9},ASC(V115)&amp;1234567890)),{1,2,3,4,5,6,7,8,9,10,11,12,13,14,15,16})*1),1)*IF(ISNUMBER(LOOKUP(8^3^8,MID(ASC(X115),MIN(FIND({0,1,2,3,4,5,6,7,8,9},ASC(X115)&amp;1234567890)),{1,2,3,4,5,6,7,8,9,10,11,12,13,14,15,16})*1)),LOOKUP(8^3^8,MID(ASC(X115),MIN(FIND({0,1,2,3,4,5,6,7,8,9},ASC(X115)&amp;1234567890)),{1,2,3,4,5,6,7,8,9,10,11,12,13,14,15,16})*1),1)*IF(ISNUMBER(LOOKUP(8^3^8,MID(ASC(Z115),MIN(FIND({0,1,2,3,4,5,6,7,8,9},ASC(Z115)&amp;1234567890)),{1,2,3,4,5,6,7,8,9,10,11,12,13,14,15,16})*1)),LOOKUP(8^3^8,MID(ASC(Z115),MIN(FIND({0,1,2,3,4,5,6,7,8,9},ASC(Z115)&amp;1234567890)),{1,2,3,4,5,6,7,8,9,10,11,12,13,14,15,16})*1),1),"")</f>
        <v/>
      </c>
    </row>
    <row r="116" spans="1:28" ht="21" customHeight="1">
      <c r="A116" s="148"/>
      <c r="B116" s="96"/>
      <c r="C116" s="97"/>
      <c r="D116" s="97"/>
      <c r="E116" s="98"/>
      <c r="F116" s="99"/>
      <c r="G116" s="100"/>
      <c r="H116" s="101"/>
      <c r="I116" s="100"/>
      <c r="J116" s="101"/>
      <c r="K116" s="100"/>
      <c r="L116" s="101"/>
      <c r="M116" s="100"/>
      <c r="N116" s="102"/>
      <c r="O116" s="13"/>
      <c r="P116" s="4"/>
      <c r="Q116" s="40" t="str">
        <f t="shared" si="29"/>
        <v/>
      </c>
      <c r="R116" s="40" t="str">
        <f t="shared" si="30"/>
        <v/>
      </c>
      <c r="S116" s="41"/>
      <c r="T116" s="65"/>
      <c r="U116" s="63" t="str">
        <f t="shared" si="31"/>
        <v/>
      </c>
      <c r="V116" s="35"/>
      <c r="W116" s="63" t="str">
        <f t="shared" si="32"/>
        <v/>
      </c>
      <c r="X116" s="35"/>
      <c r="Y116" s="63" t="str">
        <f t="shared" si="33"/>
        <v/>
      </c>
      <c r="Z116" s="35"/>
      <c r="AA116" s="63" t="str">
        <f t="shared" si="28"/>
        <v/>
      </c>
      <c r="AB116" s="64" t="str">
        <f>IF(ISNUMBER(T116),T116*IF(ISNUMBER(LOOKUP(8^3^8,MID(ASC(V116),MIN(FIND({0,1,2,3,4,5,6,7,8,9},ASC(V116)&amp;1234567890)),{1,2,3,4,5,6,7,8,9,10,11,12,13,14,15,16})*1)),LOOKUP(8^3^8,MID(ASC(V116),MIN(FIND({0,1,2,3,4,5,6,7,8,9},ASC(V116)&amp;1234567890)),{1,2,3,4,5,6,7,8,9,10,11,12,13,14,15,16})*1),1)*IF(ISNUMBER(LOOKUP(8^3^8,MID(ASC(X116),MIN(FIND({0,1,2,3,4,5,6,7,8,9},ASC(X116)&amp;1234567890)),{1,2,3,4,5,6,7,8,9,10,11,12,13,14,15,16})*1)),LOOKUP(8^3^8,MID(ASC(X116),MIN(FIND({0,1,2,3,4,5,6,7,8,9},ASC(X116)&amp;1234567890)),{1,2,3,4,5,6,7,8,9,10,11,12,13,14,15,16})*1),1)*IF(ISNUMBER(LOOKUP(8^3^8,MID(ASC(Z116),MIN(FIND({0,1,2,3,4,5,6,7,8,9},ASC(Z116)&amp;1234567890)),{1,2,3,4,5,6,7,8,9,10,11,12,13,14,15,16})*1)),LOOKUP(8^3^8,MID(ASC(Z116),MIN(FIND({0,1,2,3,4,5,6,7,8,9},ASC(Z116)&amp;1234567890)),{1,2,3,4,5,6,7,8,9,10,11,12,13,14,15,16})*1),1),"")</f>
        <v/>
      </c>
    </row>
    <row r="117" spans="1:28" ht="21" customHeight="1">
      <c r="A117" s="148"/>
      <c r="B117" s="96"/>
      <c r="C117" s="97"/>
      <c r="D117" s="97"/>
      <c r="E117" s="98"/>
      <c r="F117" s="103"/>
      <c r="G117" s="100"/>
      <c r="H117" s="101"/>
      <c r="I117" s="100"/>
      <c r="J117" s="101"/>
      <c r="K117" s="100"/>
      <c r="L117" s="101"/>
      <c r="M117" s="149"/>
      <c r="N117" s="104"/>
      <c r="O117" s="13"/>
      <c r="P117" s="4"/>
      <c r="Q117" s="40" t="str">
        <f t="shared" si="29"/>
        <v/>
      </c>
      <c r="R117" s="40" t="str">
        <f t="shared" si="30"/>
        <v/>
      </c>
      <c r="S117" s="41"/>
      <c r="T117" s="65"/>
      <c r="U117" s="63" t="str">
        <f t="shared" si="31"/>
        <v/>
      </c>
      <c r="V117" s="35"/>
      <c r="W117" s="63" t="str">
        <f t="shared" si="32"/>
        <v/>
      </c>
      <c r="X117" s="35"/>
      <c r="Y117" s="63" t="str">
        <f t="shared" si="33"/>
        <v/>
      </c>
      <c r="Z117" s="35"/>
      <c r="AA117" s="63" t="str">
        <f t="shared" si="28"/>
        <v/>
      </c>
      <c r="AB117" s="64" t="str">
        <f>IF(ISNUMBER(T117),T117*IF(ISNUMBER(LOOKUP(8^3^8,MID(ASC(V117),MIN(FIND({0,1,2,3,4,5,6,7,8,9},ASC(V117)&amp;1234567890)),{1,2,3,4,5,6,7,8,9,10,11,12,13,14,15,16})*1)),LOOKUP(8^3^8,MID(ASC(V117),MIN(FIND({0,1,2,3,4,5,6,7,8,9},ASC(V117)&amp;1234567890)),{1,2,3,4,5,6,7,8,9,10,11,12,13,14,15,16})*1),1)*IF(ISNUMBER(LOOKUP(8^3^8,MID(ASC(X117),MIN(FIND({0,1,2,3,4,5,6,7,8,9},ASC(X117)&amp;1234567890)),{1,2,3,4,5,6,7,8,9,10,11,12,13,14,15,16})*1)),LOOKUP(8^3^8,MID(ASC(X117),MIN(FIND({0,1,2,3,4,5,6,7,8,9},ASC(X117)&amp;1234567890)),{1,2,3,4,5,6,7,8,9,10,11,12,13,14,15,16})*1),1)*IF(ISNUMBER(LOOKUP(8^3^8,MID(ASC(Z117),MIN(FIND({0,1,2,3,4,5,6,7,8,9},ASC(Z117)&amp;1234567890)),{1,2,3,4,5,6,7,8,9,10,11,12,13,14,15,16})*1)),LOOKUP(8^3^8,MID(ASC(Z117),MIN(FIND({0,1,2,3,4,5,6,7,8,9},ASC(Z117)&amp;1234567890)),{1,2,3,4,5,6,7,8,9,10,11,12,13,14,15,16})*1),1),"")</f>
        <v/>
      </c>
    </row>
    <row r="118" spans="1:28" ht="21" customHeight="1">
      <c r="A118" s="148"/>
      <c r="B118" s="96"/>
      <c r="C118" s="97"/>
      <c r="D118" s="97"/>
      <c r="E118" s="98"/>
      <c r="F118" s="99"/>
      <c r="G118" s="100"/>
      <c r="H118" s="101"/>
      <c r="I118" s="100"/>
      <c r="J118" s="101"/>
      <c r="K118" s="100"/>
      <c r="L118" s="101"/>
      <c r="M118" s="100"/>
      <c r="N118" s="102"/>
      <c r="O118" s="13"/>
      <c r="P118" s="4"/>
      <c r="Q118" s="40" t="str">
        <f t="shared" si="29"/>
        <v/>
      </c>
      <c r="R118" s="40" t="str">
        <f t="shared" si="30"/>
        <v/>
      </c>
      <c r="S118" s="41"/>
      <c r="T118" s="65"/>
      <c r="U118" s="63" t="str">
        <f t="shared" si="31"/>
        <v/>
      </c>
      <c r="V118" s="35"/>
      <c r="W118" s="63" t="str">
        <f t="shared" si="32"/>
        <v/>
      </c>
      <c r="X118" s="35"/>
      <c r="Y118" s="63" t="str">
        <f t="shared" si="33"/>
        <v/>
      </c>
      <c r="Z118" s="35"/>
      <c r="AA118" s="63" t="str">
        <f t="shared" si="28"/>
        <v/>
      </c>
      <c r="AB118" s="64" t="str">
        <f>IF(ISNUMBER(T118),T118*IF(ISNUMBER(LOOKUP(8^3^8,MID(ASC(V118),MIN(FIND({0,1,2,3,4,5,6,7,8,9},ASC(V118)&amp;1234567890)),{1,2,3,4,5,6,7,8,9,10,11,12,13,14,15,16})*1)),LOOKUP(8^3^8,MID(ASC(V118),MIN(FIND({0,1,2,3,4,5,6,7,8,9},ASC(V118)&amp;1234567890)),{1,2,3,4,5,6,7,8,9,10,11,12,13,14,15,16})*1),1)*IF(ISNUMBER(LOOKUP(8^3^8,MID(ASC(X118),MIN(FIND({0,1,2,3,4,5,6,7,8,9},ASC(X118)&amp;1234567890)),{1,2,3,4,5,6,7,8,9,10,11,12,13,14,15,16})*1)),LOOKUP(8^3^8,MID(ASC(X118),MIN(FIND({0,1,2,3,4,5,6,7,8,9},ASC(X118)&amp;1234567890)),{1,2,3,4,5,6,7,8,9,10,11,12,13,14,15,16})*1),1)*IF(ISNUMBER(LOOKUP(8^3^8,MID(ASC(Z118),MIN(FIND({0,1,2,3,4,5,6,7,8,9},ASC(Z118)&amp;1234567890)),{1,2,3,4,5,6,7,8,9,10,11,12,13,14,15,16})*1)),LOOKUP(8^3^8,MID(ASC(Z118),MIN(FIND({0,1,2,3,4,5,6,7,8,9},ASC(Z118)&amp;1234567890)),{1,2,3,4,5,6,7,8,9,10,11,12,13,14,15,16})*1),1),"")</f>
        <v/>
      </c>
    </row>
    <row r="119" spans="1:28" ht="21" customHeight="1">
      <c r="A119" s="148"/>
      <c r="B119" s="96"/>
      <c r="C119" s="97"/>
      <c r="D119" s="97"/>
      <c r="E119" s="98"/>
      <c r="F119" s="103"/>
      <c r="G119" s="100"/>
      <c r="H119" s="101"/>
      <c r="I119" s="100"/>
      <c r="J119" s="101"/>
      <c r="K119" s="100"/>
      <c r="L119" s="101"/>
      <c r="M119" s="149"/>
      <c r="N119" s="104"/>
      <c r="O119" s="13"/>
      <c r="P119" s="4"/>
      <c r="Q119" s="40" t="str">
        <f t="shared" si="29"/>
        <v/>
      </c>
      <c r="R119" s="40" t="str">
        <f t="shared" si="30"/>
        <v/>
      </c>
      <c r="S119" s="41"/>
      <c r="T119" s="65"/>
      <c r="U119" s="63" t="str">
        <f t="shared" si="31"/>
        <v/>
      </c>
      <c r="V119" s="35"/>
      <c r="W119" s="63" t="str">
        <f t="shared" si="32"/>
        <v/>
      </c>
      <c r="X119" s="35"/>
      <c r="Y119" s="63" t="str">
        <f t="shared" si="33"/>
        <v/>
      </c>
      <c r="Z119" s="35"/>
      <c r="AA119" s="63" t="str">
        <f t="shared" si="28"/>
        <v/>
      </c>
      <c r="AB119" s="64" t="str">
        <f>IF(ISNUMBER(T119),T119*IF(ISNUMBER(LOOKUP(8^3^8,MID(ASC(V119),MIN(FIND({0,1,2,3,4,5,6,7,8,9},ASC(V119)&amp;1234567890)),{1,2,3,4,5,6,7,8,9,10,11,12,13,14,15,16})*1)),LOOKUP(8^3^8,MID(ASC(V119),MIN(FIND({0,1,2,3,4,5,6,7,8,9},ASC(V119)&amp;1234567890)),{1,2,3,4,5,6,7,8,9,10,11,12,13,14,15,16})*1),1)*IF(ISNUMBER(LOOKUP(8^3^8,MID(ASC(X119),MIN(FIND({0,1,2,3,4,5,6,7,8,9},ASC(X119)&amp;1234567890)),{1,2,3,4,5,6,7,8,9,10,11,12,13,14,15,16})*1)),LOOKUP(8^3^8,MID(ASC(X119),MIN(FIND({0,1,2,3,4,5,6,7,8,9},ASC(X119)&amp;1234567890)),{1,2,3,4,5,6,7,8,9,10,11,12,13,14,15,16})*1),1)*IF(ISNUMBER(LOOKUP(8^3^8,MID(ASC(Z119),MIN(FIND({0,1,2,3,4,5,6,7,8,9},ASC(Z119)&amp;1234567890)),{1,2,3,4,5,6,7,8,9,10,11,12,13,14,15,16})*1)),LOOKUP(8^3^8,MID(ASC(Z119),MIN(FIND({0,1,2,3,4,5,6,7,8,9},ASC(Z119)&amp;1234567890)),{1,2,3,4,5,6,7,8,9,10,11,12,13,14,15,16})*1),1),"")</f>
        <v/>
      </c>
    </row>
    <row r="120" spans="1:28" ht="21" customHeight="1">
      <c r="A120" s="148"/>
      <c r="B120" s="96"/>
      <c r="C120" s="97"/>
      <c r="D120" s="97"/>
      <c r="E120" s="98"/>
      <c r="F120" s="99"/>
      <c r="G120" s="100"/>
      <c r="H120" s="101"/>
      <c r="I120" s="100"/>
      <c r="J120" s="101"/>
      <c r="K120" s="100"/>
      <c r="L120" s="101"/>
      <c r="M120" s="100"/>
      <c r="N120" s="102"/>
      <c r="O120" s="13"/>
      <c r="P120" s="4"/>
      <c r="Q120" s="40" t="str">
        <f t="shared" si="29"/>
        <v/>
      </c>
      <c r="R120" s="40" t="str">
        <f t="shared" si="30"/>
        <v/>
      </c>
      <c r="S120" s="41"/>
      <c r="T120" s="65"/>
      <c r="U120" s="63" t="str">
        <f t="shared" si="31"/>
        <v/>
      </c>
      <c r="V120" s="35"/>
      <c r="W120" s="63" t="str">
        <f t="shared" si="32"/>
        <v/>
      </c>
      <c r="X120" s="35"/>
      <c r="Y120" s="63" t="str">
        <f t="shared" si="33"/>
        <v/>
      </c>
      <c r="Z120" s="35"/>
      <c r="AA120" s="63" t="str">
        <f t="shared" si="28"/>
        <v/>
      </c>
      <c r="AB120" s="64" t="str">
        <f>IF(ISNUMBER(T120),T120*IF(ISNUMBER(LOOKUP(8^3^8,MID(ASC(V120),MIN(FIND({0,1,2,3,4,5,6,7,8,9},ASC(V120)&amp;1234567890)),{1,2,3,4,5,6,7,8,9,10,11,12,13,14,15,16})*1)),LOOKUP(8^3^8,MID(ASC(V120),MIN(FIND({0,1,2,3,4,5,6,7,8,9},ASC(V120)&amp;1234567890)),{1,2,3,4,5,6,7,8,9,10,11,12,13,14,15,16})*1),1)*IF(ISNUMBER(LOOKUP(8^3^8,MID(ASC(X120),MIN(FIND({0,1,2,3,4,5,6,7,8,9},ASC(X120)&amp;1234567890)),{1,2,3,4,5,6,7,8,9,10,11,12,13,14,15,16})*1)),LOOKUP(8^3^8,MID(ASC(X120),MIN(FIND({0,1,2,3,4,5,6,7,8,9},ASC(X120)&amp;1234567890)),{1,2,3,4,5,6,7,8,9,10,11,12,13,14,15,16})*1),1)*IF(ISNUMBER(LOOKUP(8^3^8,MID(ASC(Z120),MIN(FIND({0,1,2,3,4,5,6,7,8,9},ASC(Z120)&amp;1234567890)),{1,2,3,4,5,6,7,8,9,10,11,12,13,14,15,16})*1)),LOOKUP(8^3^8,MID(ASC(Z120),MIN(FIND({0,1,2,3,4,5,6,7,8,9},ASC(Z120)&amp;1234567890)),{1,2,3,4,5,6,7,8,9,10,11,12,13,14,15,16})*1),1),"")</f>
        <v/>
      </c>
    </row>
    <row r="121" spans="1:28" ht="21" customHeight="1">
      <c r="A121" s="148"/>
      <c r="B121" s="96"/>
      <c r="C121" s="97"/>
      <c r="D121" s="97"/>
      <c r="E121" s="98"/>
      <c r="F121" s="103"/>
      <c r="G121" s="100"/>
      <c r="H121" s="101"/>
      <c r="I121" s="100"/>
      <c r="J121" s="101"/>
      <c r="K121" s="100"/>
      <c r="L121" s="101"/>
      <c r="M121" s="149"/>
      <c r="N121" s="104"/>
      <c r="O121" s="13"/>
      <c r="P121" s="4"/>
      <c r="Q121" s="40" t="str">
        <f t="shared" si="29"/>
        <v/>
      </c>
      <c r="R121" s="40" t="str">
        <f t="shared" si="30"/>
        <v/>
      </c>
      <c r="S121" s="41"/>
      <c r="T121" s="65"/>
      <c r="U121" s="63" t="str">
        <f t="shared" si="31"/>
        <v/>
      </c>
      <c r="V121" s="35"/>
      <c r="W121" s="63" t="str">
        <f t="shared" si="32"/>
        <v/>
      </c>
      <c r="X121" s="35"/>
      <c r="Y121" s="63" t="str">
        <f t="shared" si="33"/>
        <v/>
      </c>
      <c r="Z121" s="35"/>
      <c r="AA121" s="63" t="str">
        <f t="shared" si="28"/>
        <v/>
      </c>
      <c r="AB121" s="64" t="str">
        <f>IF(ISNUMBER(T121),T121*IF(ISNUMBER(LOOKUP(8^3^8,MID(ASC(V121),MIN(FIND({0,1,2,3,4,5,6,7,8,9},ASC(V121)&amp;1234567890)),{1,2,3,4,5,6,7,8,9,10,11,12,13,14,15,16})*1)),LOOKUP(8^3^8,MID(ASC(V121),MIN(FIND({0,1,2,3,4,5,6,7,8,9},ASC(V121)&amp;1234567890)),{1,2,3,4,5,6,7,8,9,10,11,12,13,14,15,16})*1),1)*IF(ISNUMBER(LOOKUP(8^3^8,MID(ASC(X121),MIN(FIND({0,1,2,3,4,5,6,7,8,9},ASC(X121)&amp;1234567890)),{1,2,3,4,5,6,7,8,9,10,11,12,13,14,15,16})*1)),LOOKUP(8^3^8,MID(ASC(X121),MIN(FIND({0,1,2,3,4,5,6,7,8,9},ASC(X121)&amp;1234567890)),{1,2,3,4,5,6,7,8,9,10,11,12,13,14,15,16})*1),1)*IF(ISNUMBER(LOOKUP(8^3^8,MID(ASC(Z121),MIN(FIND({0,1,2,3,4,5,6,7,8,9},ASC(Z121)&amp;1234567890)),{1,2,3,4,5,6,7,8,9,10,11,12,13,14,15,16})*1)),LOOKUP(8^3^8,MID(ASC(Z121),MIN(FIND({0,1,2,3,4,5,6,7,8,9},ASC(Z121)&amp;1234567890)),{1,2,3,4,5,6,7,8,9,10,11,12,13,14,15,16})*1),1),"")</f>
        <v/>
      </c>
    </row>
    <row r="122" spans="1:28" ht="21" customHeight="1">
      <c r="A122" s="148"/>
      <c r="B122" s="96"/>
      <c r="C122" s="97"/>
      <c r="D122" s="97"/>
      <c r="E122" s="98"/>
      <c r="F122" s="99"/>
      <c r="G122" s="100"/>
      <c r="H122" s="101"/>
      <c r="I122" s="100"/>
      <c r="J122" s="101"/>
      <c r="K122" s="100"/>
      <c r="L122" s="101"/>
      <c r="M122" s="100"/>
      <c r="N122" s="102"/>
      <c r="O122" s="13"/>
      <c r="P122" s="4"/>
      <c r="Q122" s="40" t="str">
        <f t="shared" si="29"/>
        <v/>
      </c>
      <c r="R122" s="40" t="str">
        <f t="shared" si="30"/>
        <v/>
      </c>
      <c r="S122" s="41"/>
      <c r="T122" s="65"/>
      <c r="U122" s="63" t="str">
        <f t="shared" si="31"/>
        <v/>
      </c>
      <c r="V122" s="35"/>
      <c r="W122" s="63" t="str">
        <f t="shared" si="32"/>
        <v/>
      </c>
      <c r="X122" s="35"/>
      <c r="Y122" s="63" t="str">
        <f t="shared" si="33"/>
        <v/>
      </c>
      <c r="Z122" s="35"/>
      <c r="AA122" s="63" t="str">
        <f t="shared" si="28"/>
        <v/>
      </c>
      <c r="AB122" s="64" t="str">
        <f>IF(ISNUMBER(T122),T122*IF(ISNUMBER(LOOKUP(8^3^8,MID(ASC(V122),MIN(FIND({0,1,2,3,4,5,6,7,8,9},ASC(V122)&amp;1234567890)),{1,2,3,4,5,6,7,8,9,10,11,12,13,14,15,16})*1)),LOOKUP(8^3^8,MID(ASC(V122),MIN(FIND({0,1,2,3,4,5,6,7,8,9},ASC(V122)&amp;1234567890)),{1,2,3,4,5,6,7,8,9,10,11,12,13,14,15,16})*1),1)*IF(ISNUMBER(LOOKUP(8^3^8,MID(ASC(X122),MIN(FIND({0,1,2,3,4,5,6,7,8,9},ASC(X122)&amp;1234567890)),{1,2,3,4,5,6,7,8,9,10,11,12,13,14,15,16})*1)),LOOKUP(8^3^8,MID(ASC(X122),MIN(FIND({0,1,2,3,4,5,6,7,8,9},ASC(X122)&amp;1234567890)),{1,2,3,4,5,6,7,8,9,10,11,12,13,14,15,16})*1),1)*IF(ISNUMBER(LOOKUP(8^3^8,MID(ASC(Z122),MIN(FIND({0,1,2,3,4,5,6,7,8,9},ASC(Z122)&amp;1234567890)),{1,2,3,4,5,6,7,8,9,10,11,12,13,14,15,16})*1)),LOOKUP(8^3^8,MID(ASC(Z122),MIN(FIND({0,1,2,3,4,5,6,7,8,9},ASC(Z122)&amp;1234567890)),{1,2,3,4,5,6,7,8,9,10,11,12,13,14,15,16})*1),1),"")</f>
        <v/>
      </c>
    </row>
    <row r="123" spans="1:28" ht="21" customHeight="1">
      <c r="A123" s="148"/>
      <c r="B123" s="96"/>
      <c r="C123" s="97"/>
      <c r="D123" s="97"/>
      <c r="E123" s="98"/>
      <c r="F123" s="103"/>
      <c r="G123" s="100"/>
      <c r="H123" s="101"/>
      <c r="I123" s="100"/>
      <c r="J123" s="101"/>
      <c r="K123" s="100"/>
      <c r="L123" s="101"/>
      <c r="M123" s="149"/>
      <c r="N123" s="104"/>
      <c r="O123" s="13"/>
      <c r="P123" s="4"/>
      <c r="Q123" s="40" t="str">
        <f t="shared" si="29"/>
        <v/>
      </c>
      <c r="R123" s="40" t="str">
        <f t="shared" si="30"/>
        <v/>
      </c>
      <c r="S123" s="41"/>
      <c r="T123" s="65"/>
      <c r="U123" s="63" t="str">
        <f t="shared" si="31"/>
        <v/>
      </c>
      <c r="V123" s="35"/>
      <c r="W123" s="63" t="str">
        <f t="shared" si="32"/>
        <v/>
      </c>
      <c r="X123" s="35"/>
      <c r="Y123" s="63" t="str">
        <f t="shared" si="33"/>
        <v/>
      </c>
      <c r="Z123" s="35"/>
      <c r="AA123" s="63" t="str">
        <f t="shared" si="28"/>
        <v/>
      </c>
      <c r="AB123" s="64" t="str">
        <f>IF(ISNUMBER(T123),T123*IF(ISNUMBER(LOOKUP(8^3^8,MID(ASC(V123),MIN(FIND({0,1,2,3,4,5,6,7,8,9},ASC(V123)&amp;1234567890)),{1,2,3,4,5,6,7,8,9,10,11,12,13,14,15,16})*1)),LOOKUP(8^3^8,MID(ASC(V123),MIN(FIND({0,1,2,3,4,5,6,7,8,9},ASC(V123)&amp;1234567890)),{1,2,3,4,5,6,7,8,9,10,11,12,13,14,15,16})*1),1)*IF(ISNUMBER(LOOKUP(8^3^8,MID(ASC(X123),MIN(FIND({0,1,2,3,4,5,6,7,8,9},ASC(X123)&amp;1234567890)),{1,2,3,4,5,6,7,8,9,10,11,12,13,14,15,16})*1)),LOOKUP(8^3^8,MID(ASC(X123),MIN(FIND({0,1,2,3,4,5,6,7,8,9},ASC(X123)&amp;1234567890)),{1,2,3,4,5,6,7,8,9,10,11,12,13,14,15,16})*1),1)*IF(ISNUMBER(LOOKUP(8^3^8,MID(ASC(Z123),MIN(FIND({0,1,2,3,4,5,6,7,8,9},ASC(Z123)&amp;1234567890)),{1,2,3,4,5,6,7,8,9,10,11,12,13,14,15,16})*1)),LOOKUP(8^3^8,MID(ASC(Z123),MIN(FIND({0,1,2,3,4,5,6,7,8,9},ASC(Z123)&amp;1234567890)),{1,2,3,4,5,6,7,8,9,10,11,12,13,14,15,16})*1),1),"")</f>
        <v/>
      </c>
    </row>
    <row r="124" spans="1:28" ht="21" customHeight="1">
      <c r="A124" s="148"/>
      <c r="B124" s="96"/>
      <c r="C124" s="97"/>
      <c r="D124" s="97"/>
      <c r="E124" s="98"/>
      <c r="F124" s="99"/>
      <c r="G124" s="100"/>
      <c r="H124" s="101"/>
      <c r="I124" s="100"/>
      <c r="J124" s="101"/>
      <c r="K124" s="100"/>
      <c r="L124" s="101"/>
      <c r="M124" s="100"/>
      <c r="N124" s="102"/>
      <c r="O124" s="13"/>
      <c r="P124" s="4"/>
      <c r="Q124" s="40" t="str">
        <f t="shared" si="29"/>
        <v/>
      </c>
      <c r="R124" s="40" t="str">
        <f t="shared" si="30"/>
        <v/>
      </c>
      <c r="S124" s="41"/>
      <c r="T124" s="65"/>
      <c r="U124" s="63" t="str">
        <f t="shared" si="31"/>
        <v/>
      </c>
      <c r="V124" s="35"/>
      <c r="W124" s="63" t="str">
        <f t="shared" si="32"/>
        <v/>
      </c>
      <c r="X124" s="35"/>
      <c r="Y124" s="63" t="str">
        <f t="shared" si="33"/>
        <v/>
      </c>
      <c r="Z124" s="35"/>
      <c r="AA124" s="63" t="str">
        <f t="shared" si="28"/>
        <v/>
      </c>
      <c r="AB124" s="64" t="str">
        <f>IF(ISNUMBER(T124),T124*IF(ISNUMBER(LOOKUP(8^3^8,MID(ASC(V124),MIN(FIND({0,1,2,3,4,5,6,7,8,9},ASC(V124)&amp;1234567890)),{1,2,3,4,5,6,7,8,9,10,11,12,13,14,15,16})*1)),LOOKUP(8^3^8,MID(ASC(V124),MIN(FIND({0,1,2,3,4,5,6,7,8,9},ASC(V124)&amp;1234567890)),{1,2,3,4,5,6,7,8,9,10,11,12,13,14,15,16})*1),1)*IF(ISNUMBER(LOOKUP(8^3^8,MID(ASC(X124),MIN(FIND({0,1,2,3,4,5,6,7,8,9},ASC(X124)&amp;1234567890)),{1,2,3,4,5,6,7,8,9,10,11,12,13,14,15,16})*1)),LOOKUP(8^3^8,MID(ASC(X124),MIN(FIND({0,1,2,3,4,5,6,7,8,9},ASC(X124)&amp;1234567890)),{1,2,3,4,5,6,7,8,9,10,11,12,13,14,15,16})*1),1)*IF(ISNUMBER(LOOKUP(8^3^8,MID(ASC(Z124),MIN(FIND({0,1,2,3,4,5,6,7,8,9},ASC(Z124)&amp;1234567890)),{1,2,3,4,5,6,7,8,9,10,11,12,13,14,15,16})*1)),LOOKUP(8^3^8,MID(ASC(Z124),MIN(FIND({0,1,2,3,4,5,6,7,8,9},ASC(Z124)&amp;1234567890)),{1,2,3,4,5,6,7,8,9,10,11,12,13,14,15,16})*1),1),"")</f>
        <v/>
      </c>
    </row>
    <row r="125" spans="1:28" ht="21" customHeight="1">
      <c r="A125" s="148"/>
      <c r="B125" s="96"/>
      <c r="C125" s="97"/>
      <c r="D125" s="97"/>
      <c r="E125" s="98"/>
      <c r="F125" s="103"/>
      <c r="G125" s="100"/>
      <c r="H125" s="101"/>
      <c r="I125" s="100"/>
      <c r="J125" s="101"/>
      <c r="K125" s="100"/>
      <c r="L125" s="101"/>
      <c r="M125" s="149"/>
      <c r="N125" s="104"/>
      <c r="O125" s="13"/>
      <c r="P125" s="4"/>
      <c r="Q125" s="40" t="str">
        <f t="shared" si="29"/>
        <v/>
      </c>
      <c r="R125" s="40" t="str">
        <f t="shared" si="30"/>
        <v/>
      </c>
      <c r="S125" s="41"/>
      <c r="T125" s="65"/>
      <c r="U125" s="63" t="str">
        <f t="shared" si="31"/>
        <v/>
      </c>
      <c r="V125" s="35"/>
      <c r="W125" s="63" t="str">
        <f t="shared" si="32"/>
        <v/>
      </c>
      <c r="X125" s="35"/>
      <c r="Y125" s="63" t="str">
        <f t="shared" si="33"/>
        <v/>
      </c>
      <c r="Z125" s="35"/>
      <c r="AA125" s="63" t="str">
        <f t="shared" si="28"/>
        <v/>
      </c>
      <c r="AB125" s="64" t="str">
        <f>IF(ISNUMBER(T125),T125*IF(ISNUMBER(LOOKUP(8^3^8,MID(ASC(V125),MIN(FIND({0,1,2,3,4,5,6,7,8,9},ASC(V125)&amp;1234567890)),{1,2,3,4,5,6,7,8,9,10,11,12,13,14,15,16})*1)),LOOKUP(8^3^8,MID(ASC(V125),MIN(FIND({0,1,2,3,4,5,6,7,8,9},ASC(V125)&amp;1234567890)),{1,2,3,4,5,6,7,8,9,10,11,12,13,14,15,16})*1),1)*IF(ISNUMBER(LOOKUP(8^3^8,MID(ASC(X125),MIN(FIND({0,1,2,3,4,5,6,7,8,9},ASC(X125)&amp;1234567890)),{1,2,3,4,5,6,7,8,9,10,11,12,13,14,15,16})*1)),LOOKUP(8^3^8,MID(ASC(X125),MIN(FIND({0,1,2,3,4,5,6,7,8,9},ASC(X125)&amp;1234567890)),{1,2,3,4,5,6,7,8,9,10,11,12,13,14,15,16})*1),1)*IF(ISNUMBER(LOOKUP(8^3^8,MID(ASC(Z125),MIN(FIND({0,1,2,3,4,5,6,7,8,9},ASC(Z125)&amp;1234567890)),{1,2,3,4,5,6,7,8,9,10,11,12,13,14,15,16})*1)),LOOKUP(8^3^8,MID(ASC(Z125),MIN(FIND({0,1,2,3,4,5,6,7,8,9},ASC(Z125)&amp;1234567890)),{1,2,3,4,5,6,7,8,9,10,11,12,13,14,15,16})*1),1),"")</f>
        <v/>
      </c>
    </row>
    <row r="126" spans="1:28" ht="21" customHeight="1">
      <c r="A126" s="148"/>
      <c r="B126" s="96"/>
      <c r="C126" s="97"/>
      <c r="D126" s="97"/>
      <c r="E126" s="98"/>
      <c r="F126" s="99"/>
      <c r="G126" s="100"/>
      <c r="H126" s="101"/>
      <c r="I126" s="100"/>
      <c r="J126" s="101"/>
      <c r="K126" s="100"/>
      <c r="L126" s="101"/>
      <c r="M126" s="100"/>
      <c r="N126" s="102"/>
      <c r="O126" s="13"/>
      <c r="P126" s="4"/>
      <c r="Q126" s="40" t="str">
        <f t="shared" si="29"/>
        <v/>
      </c>
      <c r="R126" s="40" t="str">
        <f t="shared" si="30"/>
        <v/>
      </c>
      <c r="S126" s="41"/>
      <c r="T126" s="65"/>
      <c r="U126" s="63" t="str">
        <f t="shared" si="31"/>
        <v/>
      </c>
      <c r="V126" s="35"/>
      <c r="W126" s="63" t="str">
        <f t="shared" si="32"/>
        <v/>
      </c>
      <c r="X126" s="35"/>
      <c r="Y126" s="63" t="str">
        <f t="shared" si="33"/>
        <v/>
      </c>
      <c r="Z126" s="35"/>
      <c r="AA126" s="63" t="str">
        <f t="shared" si="28"/>
        <v/>
      </c>
      <c r="AB126" s="64" t="str">
        <f>IF(ISNUMBER(T126),T126*IF(ISNUMBER(LOOKUP(8^3^8,MID(ASC(V126),MIN(FIND({0,1,2,3,4,5,6,7,8,9},ASC(V126)&amp;1234567890)),{1,2,3,4,5,6,7,8,9,10,11,12,13,14,15,16})*1)),LOOKUP(8^3^8,MID(ASC(V126),MIN(FIND({0,1,2,3,4,5,6,7,8,9},ASC(V126)&amp;1234567890)),{1,2,3,4,5,6,7,8,9,10,11,12,13,14,15,16})*1),1)*IF(ISNUMBER(LOOKUP(8^3^8,MID(ASC(X126),MIN(FIND({0,1,2,3,4,5,6,7,8,9},ASC(X126)&amp;1234567890)),{1,2,3,4,5,6,7,8,9,10,11,12,13,14,15,16})*1)),LOOKUP(8^3^8,MID(ASC(X126),MIN(FIND({0,1,2,3,4,5,6,7,8,9},ASC(X126)&amp;1234567890)),{1,2,3,4,5,6,7,8,9,10,11,12,13,14,15,16})*1),1)*IF(ISNUMBER(LOOKUP(8^3^8,MID(ASC(Z126),MIN(FIND({0,1,2,3,4,5,6,7,8,9},ASC(Z126)&amp;1234567890)),{1,2,3,4,5,6,7,8,9,10,11,12,13,14,15,16})*1)),LOOKUP(8^3^8,MID(ASC(Z126),MIN(FIND({0,1,2,3,4,5,6,7,8,9},ASC(Z126)&amp;1234567890)),{1,2,3,4,5,6,7,8,9,10,11,12,13,14,15,16})*1),1),"")</f>
        <v/>
      </c>
    </row>
    <row r="127" spans="1:28" ht="21" customHeight="1">
      <c r="A127" s="148"/>
      <c r="B127" s="96"/>
      <c r="C127" s="97"/>
      <c r="D127" s="97"/>
      <c r="E127" s="98"/>
      <c r="F127" s="103"/>
      <c r="G127" s="100"/>
      <c r="H127" s="101"/>
      <c r="I127" s="100"/>
      <c r="J127" s="101"/>
      <c r="K127" s="100"/>
      <c r="L127" s="101"/>
      <c r="M127" s="149"/>
      <c r="N127" s="104"/>
      <c r="O127" s="13"/>
      <c r="P127" s="4"/>
      <c r="Q127" s="40" t="str">
        <f t="shared" si="29"/>
        <v/>
      </c>
      <c r="R127" s="40" t="str">
        <f t="shared" si="30"/>
        <v/>
      </c>
      <c r="S127" s="41"/>
      <c r="T127" s="65"/>
      <c r="U127" s="63" t="str">
        <f t="shared" si="31"/>
        <v/>
      </c>
      <c r="V127" s="35"/>
      <c r="W127" s="63" t="str">
        <f t="shared" si="32"/>
        <v/>
      </c>
      <c r="X127" s="35"/>
      <c r="Y127" s="63" t="str">
        <f t="shared" si="33"/>
        <v/>
      </c>
      <c r="Z127" s="35"/>
      <c r="AA127" s="63" t="str">
        <f t="shared" si="28"/>
        <v/>
      </c>
      <c r="AB127" s="64" t="str">
        <f>IF(ISNUMBER(T127),T127*IF(ISNUMBER(LOOKUP(8^3^8,MID(ASC(V127),MIN(FIND({0,1,2,3,4,5,6,7,8,9},ASC(V127)&amp;1234567890)),{1,2,3,4,5,6,7,8,9,10,11,12,13,14,15,16})*1)),LOOKUP(8^3^8,MID(ASC(V127),MIN(FIND({0,1,2,3,4,5,6,7,8,9},ASC(V127)&amp;1234567890)),{1,2,3,4,5,6,7,8,9,10,11,12,13,14,15,16})*1),1)*IF(ISNUMBER(LOOKUP(8^3^8,MID(ASC(X127),MIN(FIND({0,1,2,3,4,5,6,7,8,9},ASC(X127)&amp;1234567890)),{1,2,3,4,5,6,7,8,9,10,11,12,13,14,15,16})*1)),LOOKUP(8^3^8,MID(ASC(X127),MIN(FIND({0,1,2,3,4,5,6,7,8,9},ASC(X127)&amp;1234567890)),{1,2,3,4,5,6,7,8,9,10,11,12,13,14,15,16})*1),1)*IF(ISNUMBER(LOOKUP(8^3^8,MID(ASC(Z127),MIN(FIND({0,1,2,3,4,5,6,7,8,9},ASC(Z127)&amp;1234567890)),{1,2,3,4,5,6,7,8,9,10,11,12,13,14,15,16})*1)),LOOKUP(8^3^8,MID(ASC(Z127),MIN(FIND({0,1,2,3,4,5,6,7,8,9},ASC(Z127)&amp;1234567890)),{1,2,3,4,5,6,7,8,9,10,11,12,13,14,15,16})*1),1),"")</f>
        <v/>
      </c>
    </row>
    <row r="128" spans="1:28" ht="21" customHeight="1">
      <c r="A128" s="148"/>
      <c r="B128" s="96"/>
      <c r="C128" s="97"/>
      <c r="D128" s="97"/>
      <c r="E128" s="98"/>
      <c r="F128" s="99"/>
      <c r="G128" s="100"/>
      <c r="H128" s="101"/>
      <c r="I128" s="100"/>
      <c r="J128" s="101"/>
      <c r="K128" s="100"/>
      <c r="L128" s="101"/>
      <c r="M128" s="100"/>
      <c r="N128" s="102"/>
      <c r="O128" s="13"/>
      <c r="P128" s="4"/>
      <c r="Q128" s="40" t="str">
        <f t="shared" si="29"/>
        <v/>
      </c>
      <c r="R128" s="40" t="str">
        <f t="shared" si="30"/>
        <v/>
      </c>
      <c r="S128" s="41"/>
      <c r="T128" s="65"/>
      <c r="U128" s="63" t="str">
        <f t="shared" si="31"/>
        <v/>
      </c>
      <c r="V128" s="35"/>
      <c r="W128" s="63" t="str">
        <f t="shared" si="32"/>
        <v/>
      </c>
      <c r="X128" s="35"/>
      <c r="Y128" s="63" t="str">
        <f t="shared" si="33"/>
        <v/>
      </c>
      <c r="Z128" s="35"/>
      <c r="AA128" s="63" t="str">
        <f t="shared" si="28"/>
        <v/>
      </c>
      <c r="AB128" s="64" t="str">
        <f>IF(ISNUMBER(T128),T128*IF(ISNUMBER(LOOKUP(8^3^8,MID(ASC(V128),MIN(FIND({0,1,2,3,4,5,6,7,8,9},ASC(V128)&amp;1234567890)),{1,2,3,4,5,6,7,8,9,10,11,12,13,14,15,16})*1)),LOOKUP(8^3^8,MID(ASC(V128),MIN(FIND({0,1,2,3,4,5,6,7,8,9},ASC(V128)&amp;1234567890)),{1,2,3,4,5,6,7,8,9,10,11,12,13,14,15,16})*1),1)*IF(ISNUMBER(LOOKUP(8^3^8,MID(ASC(X128),MIN(FIND({0,1,2,3,4,5,6,7,8,9},ASC(X128)&amp;1234567890)),{1,2,3,4,5,6,7,8,9,10,11,12,13,14,15,16})*1)),LOOKUP(8^3^8,MID(ASC(X128),MIN(FIND({0,1,2,3,4,5,6,7,8,9},ASC(X128)&amp;1234567890)),{1,2,3,4,5,6,7,8,9,10,11,12,13,14,15,16})*1),1)*IF(ISNUMBER(LOOKUP(8^3^8,MID(ASC(Z128),MIN(FIND({0,1,2,3,4,5,6,7,8,9},ASC(Z128)&amp;1234567890)),{1,2,3,4,5,6,7,8,9,10,11,12,13,14,15,16})*1)),LOOKUP(8^3^8,MID(ASC(Z128),MIN(FIND({0,1,2,3,4,5,6,7,8,9},ASC(Z128)&amp;1234567890)),{1,2,3,4,5,6,7,8,9,10,11,12,13,14,15,16})*1),1),"")</f>
        <v/>
      </c>
    </row>
    <row r="129" spans="1:28" ht="21" customHeight="1">
      <c r="A129" s="148"/>
      <c r="B129" s="96"/>
      <c r="C129" s="97"/>
      <c r="D129" s="97"/>
      <c r="E129" s="98"/>
      <c r="F129" s="103"/>
      <c r="G129" s="100"/>
      <c r="H129" s="101"/>
      <c r="I129" s="100"/>
      <c r="J129" s="101"/>
      <c r="K129" s="100"/>
      <c r="L129" s="101"/>
      <c r="M129" s="149"/>
      <c r="N129" s="104"/>
      <c r="O129" s="13"/>
      <c r="P129" s="4"/>
      <c r="Q129" s="40" t="str">
        <f t="shared" si="29"/>
        <v/>
      </c>
      <c r="R129" s="40" t="str">
        <f t="shared" si="30"/>
        <v/>
      </c>
      <c r="S129" s="41"/>
      <c r="T129" s="65"/>
      <c r="U129" s="63" t="str">
        <f t="shared" si="31"/>
        <v/>
      </c>
      <c r="V129" s="35"/>
      <c r="W129" s="63" t="str">
        <f t="shared" si="32"/>
        <v/>
      </c>
      <c r="X129" s="35"/>
      <c r="Y129" s="63" t="str">
        <f t="shared" si="33"/>
        <v/>
      </c>
      <c r="Z129" s="35"/>
      <c r="AA129" s="63" t="str">
        <f t="shared" si="28"/>
        <v/>
      </c>
      <c r="AB129" s="64" t="str">
        <f>IF(ISNUMBER(T129),T129*IF(ISNUMBER(LOOKUP(8^3^8,MID(ASC(V129),MIN(FIND({0,1,2,3,4,5,6,7,8,9},ASC(V129)&amp;1234567890)),{1,2,3,4,5,6,7,8,9,10,11,12,13,14,15,16})*1)),LOOKUP(8^3^8,MID(ASC(V129),MIN(FIND({0,1,2,3,4,5,6,7,8,9},ASC(V129)&amp;1234567890)),{1,2,3,4,5,6,7,8,9,10,11,12,13,14,15,16})*1),1)*IF(ISNUMBER(LOOKUP(8^3^8,MID(ASC(X129),MIN(FIND({0,1,2,3,4,5,6,7,8,9},ASC(X129)&amp;1234567890)),{1,2,3,4,5,6,7,8,9,10,11,12,13,14,15,16})*1)),LOOKUP(8^3^8,MID(ASC(X129),MIN(FIND({0,1,2,3,4,5,6,7,8,9},ASC(X129)&amp;1234567890)),{1,2,3,4,5,6,7,8,9,10,11,12,13,14,15,16})*1),1)*IF(ISNUMBER(LOOKUP(8^3^8,MID(ASC(Z129),MIN(FIND({0,1,2,3,4,5,6,7,8,9},ASC(Z129)&amp;1234567890)),{1,2,3,4,5,6,7,8,9,10,11,12,13,14,15,16})*1)),LOOKUP(8^3^8,MID(ASC(Z129),MIN(FIND({0,1,2,3,4,5,6,7,8,9},ASC(Z129)&amp;1234567890)),{1,2,3,4,5,6,7,8,9,10,11,12,13,14,15,16})*1),1),"")</f>
        <v/>
      </c>
    </row>
    <row r="130" spans="1:28" ht="21" customHeight="1">
      <c r="A130" s="148"/>
      <c r="B130" s="96"/>
      <c r="C130" s="97"/>
      <c r="D130" s="97"/>
      <c r="E130" s="98"/>
      <c r="F130" s="99"/>
      <c r="G130" s="100"/>
      <c r="H130" s="101"/>
      <c r="I130" s="100"/>
      <c r="J130" s="101"/>
      <c r="K130" s="100"/>
      <c r="L130" s="101"/>
      <c r="M130" s="100"/>
      <c r="N130" s="102"/>
      <c r="O130" s="13"/>
      <c r="P130" s="4"/>
      <c r="Q130" s="40" t="str">
        <f t="shared" si="29"/>
        <v/>
      </c>
      <c r="R130" s="40" t="str">
        <f t="shared" si="30"/>
        <v/>
      </c>
      <c r="S130" s="41"/>
      <c r="T130" s="65"/>
      <c r="U130" s="63" t="str">
        <f t="shared" si="31"/>
        <v/>
      </c>
      <c r="V130" s="35"/>
      <c r="W130" s="63" t="str">
        <f t="shared" si="32"/>
        <v/>
      </c>
      <c r="X130" s="35"/>
      <c r="Y130" s="63" t="str">
        <f t="shared" si="33"/>
        <v/>
      </c>
      <c r="Z130" s="35"/>
      <c r="AA130" s="63" t="str">
        <f t="shared" si="28"/>
        <v/>
      </c>
      <c r="AB130" s="64" t="str">
        <f>IF(ISNUMBER(T130),T130*IF(ISNUMBER(LOOKUP(8^3^8,MID(ASC(V130),MIN(FIND({0,1,2,3,4,5,6,7,8,9},ASC(V130)&amp;1234567890)),{1,2,3,4,5,6,7,8,9,10,11,12,13,14,15,16})*1)),LOOKUP(8^3^8,MID(ASC(V130),MIN(FIND({0,1,2,3,4,5,6,7,8,9},ASC(V130)&amp;1234567890)),{1,2,3,4,5,6,7,8,9,10,11,12,13,14,15,16})*1),1)*IF(ISNUMBER(LOOKUP(8^3^8,MID(ASC(X130),MIN(FIND({0,1,2,3,4,5,6,7,8,9},ASC(X130)&amp;1234567890)),{1,2,3,4,5,6,7,8,9,10,11,12,13,14,15,16})*1)),LOOKUP(8^3^8,MID(ASC(X130),MIN(FIND({0,1,2,3,4,5,6,7,8,9},ASC(X130)&amp;1234567890)),{1,2,3,4,5,6,7,8,9,10,11,12,13,14,15,16})*1),1)*IF(ISNUMBER(LOOKUP(8^3^8,MID(ASC(Z130),MIN(FIND({0,1,2,3,4,5,6,7,8,9},ASC(Z130)&amp;1234567890)),{1,2,3,4,5,6,7,8,9,10,11,12,13,14,15,16})*1)),LOOKUP(8^3^8,MID(ASC(Z130),MIN(FIND({0,1,2,3,4,5,6,7,8,9},ASC(Z130)&amp;1234567890)),{1,2,3,4,5,6,7,8,9,10,11,12,13,14,15,16})*1),1),"")</f>
        <v/>
      </c>
    </row>
    <row r="131" spans="1:28" ht="21" customHeight="1">
      <c r="A131" s="148"/>
      <c r="B131" s="96"/>
      <c r="C131" s="97"/>
      <c r="D131" s="97"/>
      <c r="E131" s="98"/>
      <c r="F131" s="103"/>
      <c r="G131" s="100"/>
      <c r="H131" s="101"/>
      <c r="I131" s="100"/>
      <c r="J131" s="101"/>
      <c r="K131" s="100"/>
      <c r="L131" s="101"/>
      <c r="M131" s="149"/>
      <c r="N131" s="104"/>
      <c r="O131" s="13"/>
      <c r="P131" s="4"/>
      <c r="Q131" s="40" t="str">
        <f t="shared" si="29"/>
        <v/>
      </c>
      <c r="R131" s="40" t="str">
        <f t="shared" si="30"/>
        <v/>
      </c>
      <c r="S131" s="41"/>
      <c r="T131" s="65"/>
      <c r="U131" s="63" t="str">
        <f t="shared" si="31"/>
        <v/>
      </c>
      <c r="V131" s="35"/>
      <c r="W131" s="63" t="str">
        <f t="shared" si="32"/>
        <v/>
      </c>
      <c r="X131" s="35"/>
      <c r="Y131" s="63" t="str">
        <f t="shared" si="33"/>
        <v/>
      </c>
      <c r="Z131" s="35"/>
      <c r="AA131" s="63" t="str">
        <f t="shared" si="28"/>
        <v/>
      </c>
      <c r="AB131" s="64" t="str">
        <f>IF(ISNUMBER(T131),T131*IF(ISNUMBER(LOOKUP(8^3^8,MID(ASC(V131),MIN(FIND({0,1,2,3,4,5,6,7,8,9},ASC(V131)&amp;1234567890)),{1,2,3,4,5,6,7,8,9,10,11,12,13,14,15,16})*1)),LOOKUP(8^3^8,MID(ASC(V131),MIN(FIND({0,1,2,3,4,5,6,7,8,9},ASC(V131)&amp;1234567890)),{1,2,3,4,5,6,7,8,9,10,11,12,13,14,15,16})*1),1)*IF(ISNUMBER(LOOKUP(8^3^8,MID(ASC(X131),MIN(FIND({0,1,2,3,4,5,6,7,8,9},ASC(X131)&amp;1234567890)),{1,2,3,4,5,6,7,8,9,10,11,12,13,14,15,16})*1)),LOOKUP(8^3^8,MID(ASC(X131),MIN(FIND({0,1,2,3,4,5,6,7,8,9},ASC(X131)&amp;1234567890)),{1,2,3,4,5,6,7,8,9,10,11,12,13,14,15,16})*1),1)*IF(ISNUMBER(LOOKUP(8^3^8,MID(ASC(Z131),MIN(FIND({0,1,2,3,4,5,6,7,8,9},ASC(Z131)&amp;1234567890)),{1,2,3,4,5,6,7,8,9,10,11,12,13,14,15,16})*1)),LOOKUP(8^3^8,MID(ASC(Z131),MIN(FIND({0,1,2,3,4,5,6,7,8,9},ASC(Z131)&amp;1234567890)),{1,2,3,4,5,6,7,8,9,10,11,12,13,14,15,16})*1),1),"")</f>
        <v/>
      </c>
    </row>
    <row r="132" spans="1:28" ht="21" customHeight="1">
      <c r="A132" s="148"/>
      <c r="B132" s="96"/>
      <c r="C132" s="97"/>
      <c r="D132" s="97"/>
      <c r="E132" s="98"/>
      <c r="F132" s="99"/>
      <c r="G132" s="100"/>
      <c r="H132" s="101"/>
      <c r="I132" s="100"/>
      <c r="J132" s="101"/>
      <c r="K132" s="100"/>
      <c r="L132" s="101"/>
      <c r="M132" s="100"/>
      <c r="N132" s="102"/>
      <c r="O132" s="13"/>
      <c r="P132" s="4"/>
      <c r="Q132" s="40" t="str">
        <f t="shared" si="29"/>
        <v/>
      </c>
      <c r="R132" s="40" t="str">
        <f t="shared" si="30"/>
        <v/>
      </c>
      <c r="S132" s="41"/>
      <c r="T132" s="65"/>
      <c r="U132" s="63" t="str">
        <f t="shared" si="31"/>
        <v/>
      </c>
      <c r="V132" s="35"/>
      <c r="W132" s="63" t="str">
        <f t="shared" si="32"/>
        <v/>
      </c>
      <c r="X132" s="35"/>
      <c r="Y132" s="63" t="str">
        <f t="shared" si="33"/>
        <v/>
      </c>
      <c r="Z132" s="35"/>
      <c r="AA132" s="63" t="str">
        <f t="shared" si="28"/>
        <v/>
      </c>
      <c r="AB132" s="64" t="str">
        <f>IF(ISNUMBER(T132),T132*IF(ISNUMBER(LOOKUP(8^3^8,MID(ASC(V132),MIN(FIND({0,1,2,3,4,5,6,7,8,9},ASC(V132)&amp;1234567890)),{1,2,3,4,5,6,7,8,9,10,11,12,13,14,15,16})*1)),LOOKUP(8^3^8,MID(ASC(V132),MIN(FIND({0,1,2,3,4,5,6,7,8,9},ASC(V132)&amp;1234567890)),{1,2,3,4,5,6,7,8,9,10,11,12,13,14,15,16})*1),1)*IF(ISNUMBER(LOOKUP(8^3^8,MID(ASC(X132),MIN(FIND({0,1,2,3,4,5,6,7,8,9},ASC(X132)&amp;1234567890)),{1,2,3,4,5,6,7,8,9,10,11,12,13,14,15,16})*1)),LOOKUP(8^3^8,MID(ASC(X132),MIN(FIND({0,1,2,3,4,5,6,7,8,9},ASC(X132)&amp;1234567890)),{1,2,3,4,5,6,7,8,9,10,11,12,13,14,15,16})*1),1)*IF(ISNUMBER(LOOKUP(8^3^8,MID(ASC(Z132),MIN(FIND({0,1,2,3,4,5,6,7,8,9},ASC(Z132)&amp;1234567890)),{1,2,3,4,5,6,7,8,9,10,11,12,13,14,15,16})*1)),LOOKUP(8^3^8,MID(ASC(Z132),MIN(FIND({0,1,2,3,4,5,6,7,8,9},ASC(Z132)&amp;1234567890)),{1,2,3,4,5,6,7,8,9,10,11,12,13,14,15,16})*1),1),"")</f>
        <v/>
      </c>
    </row>
    <row r="133" spans="1:28" ht="21" customHeight="1">
      <c r="A133" s="148"/>
      <c r="B133" s="96"/>
      <c r="C133" s="97"/>
      <c r="D133" s="97"/>
      <c r="E133" s="98"/>
      <c r="F133" s="103"/>
      <c r="G133" s="100"/>
      <c r="H133" s="101"/>
      <c r="I133" s="100"/>
      <c r="J133" s="101"/>
      <c r="K133" s="100"/>
      <c r="L133" s="101"/>
      <c r="M133" s="149"/>
      <c r="N133" s="104"/>
      <c r="O133" s="13"/>
      <c r="P133" s="4"/>
      <c r="Q133" s="40" t="str">
        <f t="shared" si="29"/>
        <v/>
      </c>
      <c r="R133" s="40" t="str">
        <f t="shared" si="30"/>
        <v/>
      </c>
      <c r="S133" s="41"/>
      <c r="T133" s="65"/>
      <c r="U133" s="63" t="str">
        <f t="shared" si="31"/>
        <v/>
      </c>
      <c r="V133" s="35"/>
      <c r="W133" s="63" t="str">
        <f t="shared" si="32"/>
        <v/>
      </c>
      <c r="X133" s="35"/>
      <c r="Y133" s="63" t="str">
        <f t="shared" si="33"/>
        <v/>
      </c>
      <c r="Z133" s="35"/>
      <c r="AA133" s="63" t="str">
        <f t="shared" si="28"/>
        <v/>
      </c>
      <c r="AB133" s="64" t="str">
        <f>IF(ISNUMBER(T133),T133*IF(ISNUMBER(LOOKUP(8^3^8,MID(ASC(V133),MIN(FIND({0,1,2,3,4,5,6,7,8,9},ASC(V133)&amp;1234567890)),{1,2,3,4,5,6,7,8,9,10,11,12,13,14,15,16})*1)),LOOKUP(8^3^8,MID(ASC(V133),MIN(FIND({0,1,2,3,4,5,6,7,8,9},ASC(V133)&amp;1234567890)),{1,2,3,4,5,6,7,8,9,10,11,12,13,14,15,16})*1),1)*IF(ISNUMBER(LOOKUP(8^3^8,MID(ASC(X133),MIN(FIND({0,1,2,3,4,5,6,7,8,9},ASC(X133)&amp;1234567890)),{1,2,3,4,5,6,7,8,9,10,11,12,13,14,15,16})*1)),LOOKUP(8^3^8,MID(ASC(X133),MIN(FIND({0,1,2,3,4,5,6,7,8,9},ASC(X133)&amp;1234567890)),{1,2,3,4,5,6,7,8,9,10,11,12,13,14,15,16})*1),1)*IF(ISNUMBER(LOOKUP(8^3^8,MID(ASC(Z133),MIN(FIND({0,1,2,3,4,5,6,7,8,9},ASC(Z133)&amp;1234567890)),{1,2,3,4,5,6,7,8,9,10,11,12,13,14,15,16})*1)),LOOKUP(8^3^8,MID(ASC(Z133),MIN(FIND({0,1,2,3,4,5,6,7,8,9},ASC(Z133)&amp;1234567890)),{1,2,3,4,5,6,7,8,9,10,11,12,13,14,15,16})*1),1),"")</f>
        <v/>
      </c>
    </row>
    <row r="134" spans="1:28" ht="21" customHeight="1">
      <c r="A134" s="148"/>
      <c r="B134" s="96"/>
      <c r="C134" s="97"/>
      <c r="D134" s="97"/>
      <c r="E134" s="98"/>
      <c r="F134" s="99"/>
      <c r="G134" s="100"/>
      <c r="H134" s="101"/>
      <c r="I134" s="100"/>
      <c r="J134" s="101"/>
      <c r="K134" s="100"/>
      <c r="L134" s="101"/>
      <c r="M134" s="100"/>
      <c r="N134" s="102"/>
      <c r="O134" s="13"/>
      <c r="P134" s="4"/>
      <c r="Q134" s="40" t="str">
        <f t="shared" si="29"/>
        <v/>
      </c>
      <c r="R134" s="40" t="str">
        <f t="shared" si="30"/>
        <v/>
      </c>
      <c r="S134" s="41"/>
      <c r="T134" s="65"/>
      <c r="U134" s="63" t="str">
        <f t="shared" si="31"/>
        <v/>
      </c>
      <c r="V134" s="35"/>
      <c r="W134" s="63" t="str">
        <f t="shared" si="32"/>
        <v/>
      </c>
      <c r="X134" s="35"/>
      <c r="Y134" s="63" t="str">
        <f t="shared" si="33"/>
        <v/>
      </c>
      <c r="Z134" s="35"/>
      <c r="AA134" s="63" t="str">
        <f t="shared" si="28"/>
        <v/>
      </c>
      <c r="AB134" s="64" t="str">
        <f>IF(ISNUMBER(T134),T134*IF(ISNUMBER(LOOKUP(8^3^8,MID(ASC(V134),MIN(FIND({0,1,2,3,4,5,6,7,8,9},ASC(V134)&amp;1234567890)),{1,2,3,4,5,6,7,8,9,10,11,12,13,14,15,16})*1)),LOOKUP(8^3^8,MID(ASC(V134),MIN(FIND({0,1,2,3,4,5,6,7,8,9},ASC(V134)&amp;1234567890)),{1,2,3,4,5,6,7,8,9,10,11,12,13,14,15,16})*1),1)*IF(ISNUMBER(LOOKUP(8^3^8,MID(ASC(X134),MIN(FIND({0,1,2,3,4,5,6,7,8,9},ASC(X134)&amp;1234567890)),{1,2,3,4,5,6,7,8,9,10,11,12,13,14,15,16})*1)),LOOKUP(8^3^8,MID(ASC(X134),MIN(FIND({0,1,2,3,4,5,6,7,8,9},ASC(X134)&amp;1234567890)),{1,2,3,4,5,6,7,8,9,10,11,12,13,14,15,16})*1),1)*IF(ISNUMBER(LOOKUP(8^3^8,MID(ASC(Z134),MIN(FIND({0,1,2,3,4,5,6,7,8,9},ASC(Z134)&amp;1234567890)),{1,2,3,4,5,6,7,8,9,10,11,12,13,14,15,16})*1)),LOOKUP(8^3^8,MID(ASC(Z134),MIN(FIND({0,1,2,3,4,5,6,7,8,9},ASC(Z134)&amp;1234567890)),{1,2,3,4,5,6,7,8,9,10,11,12,13,14,15,16})*1),1),"")</f>
        <v/>
      </c>
    </row>
    <row r="135" spans="1:28" ht="21" customHeight="1">
      <c r="A135" s="148"/>
      <c r="B135" s="96"/>
      <c r="C135" s="97"/>
      <c r="D135" s="97"/>
      <c r="E135" s="98"/>
      <c r="F135" s="103"/>
      <c r="G135" s="100"/>
      <c r="H135" s="101"/>
      <c r="I135" s="100"/>
      <c r="J135" s="101"/>
      <c r="K135" s="100"/>
      <c r="L135" s="101"/>
      <c r="M135" s="149"/>
      <c r="N135" s="104"/>
      <c r="O135" s="13"/>
      <c r="P135" s="4"/>
      <c r="Q135" s="40" t="str">
        <f t="shared" si="29"/>
        <v/>
      </c>
      <c r="R135" s="40" t="str">
        <f t="shared" si="30"/>
        <v/>
      </c>
      <c r="S135" s="41"/>
      <c r="T135" s="65"/>
      <c r="U135" s="63" t="str">
        <f t="shared" si="31"/>
        <v/>
      </c>
      <c r="V135" s="35"/>
      <c r="W135" s="63" t="str">
        <f t="shared" si="32"/>
        <v/>
      </c>
      <c r="X135" s="35"/>
      <c r="Y135" s="63" t="str">
        <f t="shared" si="33"/>
        <v/>
      </c>
      <c r="Z135" s="35"/>
      <c r="AA135" s="63" t="str">
        <f t="shared" si="28"/>
        <v/>
      </c>
      <c r="AB135" s="64" t="str">
        <f>IF(ISNUMBER(T135),T135*IF(ISNUMBER(LOOKUP(8^3^8,MID(ASC(V135),MIN(FIND({0,1,2,3,4,5,6,7,8,9},ASC(V135)&amp;1234567890)),{1,2,3,4,5,6,7,8,9,10,11,12,13,14,15,16})*1)),LOOKUP(8^3^8,MID(ASC(V135),MIN(FIND({0,1,2,3,4,5,6,7,8,9},ASC(V135)&amp;1234567890)),{1,2,3,4,5,6,7,8,9,10,11,12,13,14,15,16})*1),1)*IF(ISNUMBER(LOOKUP(8^3^8,MID(ASC(X135),MIN(FIND({0,1,2,3,4,5,6,7,8,9},ASC(X135)&amp;1234567890)),{1,2,3,4,5,6,7,8,9,10,11,12,13,14,15,16})*1)),LOOKUP(8^3^8,MID(ASC(X135),MIN(FIND({0,1,2,3,4,5,6,7,8,9},ASC(X135)&amp;1234567890)),{1,2,3,4,5,6,7,8,9,10,11,12,13,14,15,16})*1),1)*IF(ISNUMBER(LOOKUP(8^3^8,MID(ASC(Z135),MIN(FIND({0,1,2,3,4,5,6,7,8,9},ASC(Z135)&amp;1234567890)),{1,2,3,4,5,6,7,8,9,10,11,12,13,14,15,16})*1)),LOOKUP(8^3^8,MID(ASC(Z135),MIN(FIND({0,1,2,3,4,5,6,7,8,9},ASC(Z135)&amp;1234567890)),{1,2,3,4,5,6,7,8,9,10,11,12,13,14,15,16})*1),1),"")</f>
        <v/>
      </c>
    </row>
    <row r="136" spans="1:28" ht="21" customHeight="1">
      <c r="A136" s="148"/>
      <c r="B136" s="96"/>
      <c r="C136" s="97"/>
      <c r="D136" s="97"/>
      <c r="E136" s="98"/>
      <c r="F136" s="99"/>
      <c r="G136" s="100"/>
      <c r="H136" s="101"/>
      <c r="I136" s="100"/>
      <c r="J136" s="101"/>
      <c r="K136" s="100"/>
      <c r="L136" s="101"/>
      <c r="M136" s="100"/>
      <c r="N136" s="102"/>
      <c r="O136" s="13"/>
      <c r="P136" s="4"/>
      <c r="Q136" s="40" t="str">
        <f t="shared" si="29"/>
        <v/>
      </c>
      <c r="R136" s="40" t="str">
        <f t="shared" si="30"/>
        <v/>
      </c>
      <c r="S136" s="41"/>
      <c r="T136" s="65"/>
      <c r="U136" s="63" t="str">
        <f t="shared" si="31"/>
        <v/>
      </c>
      <c r="V136" s="35"/>
      <c r="W136" s="63" t="str">
        <f t="shared" si="32"/>
        <v/>
      </c>
      <c r="X136" s="35"/>
      <c r="Y136" s="63" t="str">
        <f t="shared" si="33"/>
        <v/>
      </c>
      <c r="Z136" s="35"/>
      <c r="AA136" s="63" t="str">
        <f t="shared" si="28"/>
        <v/>
      </c>
      <c r="AB136" s="64" t="str">
        <f>IF(ISNUMBER(T136),T136*IF(ISNUMBER(LOOKUP(8^3^8,MID(ASC(V136),MIN(FIND({0,1,2,3,4,5,6,7,8,9},ASC(V136)&amp;1234567890)),{1,2,3,4,5,6,7,8,9,10,11,12,13,14,15,16})*1)),LOOKUP(8^3^8,MID(ASC(V136),MIN(FIND({0,1,2,3,4,5,6,7,8,9},ASC(V136)&amp;1234567890)),{1,2,3,4,5,6,7,8,9,10,11,12,13,14,15,16})*1),1)*IF(ISNUMBER(LOOKUP(8^3^8,MID(ASC(X136),MIN(FIND({0,1,2,3,4,5,6,7,8,9},ASC(X136)&amp;1234567890)),{1,2,3,4,5,6,7,8,9,10,11,12,13,14,15,16})*1)),LOOKUP(8^3^8,MID(ASC(X136),MIN(FIND({0,1,2,3,4,5,6,7,8,9},ASC(X136)&amp;1234567890)),{1,2,3,4,5,6,7,8,9,10,11,12,13,14,15,16})*1),1)*IF(ISNUMBER(LOOKUP(8^3^8,MID(ASC(Z136),MIN(FIND({0,1,2,3,4,5,6,7,8,9},ASC(Z136)&amp;1234567890)),{1,2,3,4,5,6,7,8,9,10,11,12,13,14,15,16})*1)),LOOKUP(8^3^8,MID(ASC(Z136),MIN(FIND({0,1,2,3,4,5,6,7,8,9},ASC(Z136)&amp;1234567890)),{1,2,3,4,5,6,7,8,9,10,11,12,13,14,15,16})*1),1),"")</f>
        <v/>
      </c>
    </row>
    <row r="137" spans="1:28" ht="21" customHeight="1">
      <c r="A137" s="148"/>
      <c r="B137" s="96"/>
      <c r="C137" s="97"/>
      <c r="D137" s="97"/>
      <c r="E137" s="98"/>
      <c r="F137" s="103"/>
      <c r="G137" s="100"/>
      <c r="H137" s="101"/>
      <c r="I137" s="100"/>
      <c r="J137" s="101"/>
      <c r="K137" s="100"/>
      <c r="L137" s="101"/>
      <c r="M137" s="149"/>
      <c r="N137" s="104"/>
      <c r="O137" s="13"/>
      <c r="P137" s="4"/>
      <c r="Q137" s="40" t="str">
        <f t="shared" si="29"/>
        <v/>
      </c>
      <c r="R137" s="40" t="str">
        <f t="shared" si="30"/>
        <v/>
      </c>
      <c r="S137" s="41"/>
      <c r="T137" s="65"/>
      <c r="U137" s="63" t="str">
        <f t="shared" si="31"/>
        <v/>
      </c>
      <c r="V137" s="35"/>
      <c r="W137" s="63" t="str">
        <f t="shared" si="32"/>
        <v/>
      </c>
      <c r="X137" s="35"/>
      <c r="Y137" s="63" t="str">
        <f t="shared" si="33"/>
        <v/>
      </c>
      <c r="Z137" s="35"/>
      <c r="AA137" s="63" t="str">
        <f t="shared" si="28"/>
        <v/>
      </c>
      <c r="AB137" s="64" t="str">
        <f>IF(ISNUMBER(T137),T137*IF(ISNUMBER(LOOKUP(8^3^8,MID(ASC(V137),MIN(FIND({0,1,2,3,4,5,6,7,8,9},ASC(V137)&amp;1234567890)),{1,2,3,4,5,6,7,8,9,10,11,12,13,14,15,16})*1)),LOOKUP(8^3^8,MID(ASC(V137),MIN(FIND({0,1,2,3,4,5,6,7,8,9},ASC(V137)&amp;1234567890)),{1,2,3,4,5,6,7,8,9,10,11,12,13,14,15,16})*1),1)*IF(ISNUMBER(LOOKUP(8^3^8,MID(ASC(X137),MIN(FIND({0,1,2,3,4,5,6,7,8,9},ASC(X137)&amp;1234567890)),{1,2,3,4,5,6,7,8,9,10,11,12,13,14,15,16})*1)),LOOKUP(8^3^8,MID(ASC(X137),MIN(FIND({0,1,2,3,4,5,6,7,8,9},ASC(X137)&amp;1234567890)),{1,2,3,4,5,6,7,8,9,10,11,12,13,14,15,16})*1),1)*IF(ISNUMBER(LOOKUP(8^3^8,MID(ASC(Z137),MIN(FIND({0,1,2,3,4,5,6,7,8,9},ASC(Z137)&amp;1234567890)),{1,2,3,4,5,6,7,8,9,10,11,12,13,14,15,16})*1)),LOOKUP(8^3^8,MID(ASC(Z137),MIN(FIND({0,1,2,3,4,5,6,7,8,9},ASC(Z137)&amp;1234567890)),{1,2,3,4,5,6,7,8,9,10,11,12,13,14,15,16})*1),1),"")</f>
        <v/>
      </c>
    </row>
    <row r="138" spans="1:28" ht="21" customHeight="1">
      <c r="A138" s="148"/>
      <c r="B138" s="96"/>
      <c r="C138" s="97"/>
      <c r="D138" s="97"/>
      <c r="E138" s="98"/>
      <c r="F138" s="99"/>
      <c r="G138" s="100"/>
      <c r="H138" s="101"/>
      <c r="I138" s="100"/>
      <c r="J138" s="101"/>
      <c r="K138" s="100"/>
      <c r="L138" s="101"/>
      <c r="M138" s="100"/>
      <c r="N138" s="102"/>
      <c r="O138" s="13"/>
      <c r="P138" s="4"/>
      <c r="Q138" s="40" t="str">
        <f t="shared" si="29"/>
        <v/>
      </c>
      <c r="R138" s="40" t="str">
        <f t="shared" si="30"/>
        <v/>
      </c>
      <c r="S138" s="41"/>
      <c r="T138" s="65"/>
      <c r="U138" s="63" t="str">
        <f t="shared" si="31"/>
        <v/>
      </c>
      <c r="V138" s="35"/>
      <c r="W138" s="63" t="str">
        <f t="shared" si="32"/>
        <v/>
      </c>
      <c r="X138" s="35"/>
      <c r="Y138" s="63" t="str">
        <f t="shared" si="33"/>
        <v/>
      </c>
      <c r="Z138" s="35"/>
      <c r="AA138" s="63" t="str">
        <f t="shared" si="28"/>
        <v/>
      </c>
      <c r="AB138" s="64" t="str">
        <f>IF(ISNUMBER(T138),T138*IF(ISNUMBER(LOOKUP(8^3^8,MID(ASC(V138),MIN(FIND({0,1,2,3,4,5,6,7,8,9},ASC(V138)&amp;1234567890)),{1,2,3,4,5,6,7,8,9,10,11,12,13,14,15,16})*1)),LOOKUP(8^3^8,MID(ASC(V138),MIN(FIND({0,1,2,3,4,5,6,7,8,9},ASC(V138)&amp;1234567890)),{1,2,3,4,5,6,7,8,9,10,11,12,13,14,15,16})*1),1)*IF(ISNUMBER(LOOKUP(8^3^8,MID(ASC(X138),MIN(FIND({0,1,2,3,4,5,6,7,8,9},ASC(X138)&amp;1234567890)),{1,2,3,4,5,6,7,8,9,10,11,12,13,14,15,16})*1)),LOOKUP(8^3^8,MID(ASC(X138),MIN(FIND({0,1,2,3,4,5,6,7,8,9},ASC(X138)&amp;1234567890)),{1,2,3,4,5,6,7,8,9,10,11,12,13,14,15,16})*1),1)*IF(ISNUMBER(LOOKUP(8^3^8,MID(ASC(Z138),MIN(FIND({0,1,2,3,4,5,6,7,8,9},ASC(Z138)&amp;1234567890)),{1,2,3,4,5,6,7,8,9,10,11,12,13,14,15,16})*1)),LOOKUP(8^3^8,MID(ASC(Z138),MIN(FIND({0,1,2,3,4,5,6,7,8,9},ASC(Z138)&amp;1234567890)),{1,2,3,4,5,6,7,8,9,10,11,12,13,14,15,16})*1),1),"")</f>
        <v/>
      </c>
    </row>
    <row r="139" spans="1:28" ht="21" customHeight="1">
      <c r="A139" s="148"/>
      <c r="B139" s="96"/>
      <c r="C139" s="97"/>
      <c r="D139" s="97"/>
      <c r="E139" s="98"/>
      <c r="F139" s="103"/>
      <c r="G139" s="100"/>
      <c r="H139" s="101"/>
      <c r="I139" s="100"/>
      <c r="J139" s="101"/>
      <c r="K139" s="100"/>
      <c r="L139" s="101"/>
      <c r="M139" s="149"/>
      <c r="N139" s="104"/>
      <c r="O139" s="13"/>
      <c r="P139" s="4"/>
      <c r="Q139" s="40" t="str">
        <f t="shared" si="29"/>
        <v/>
      </c>
      <c r="R139" s="40" t="str">
        <f t="shared" si="30"/>
        <v/>
      </c>
      <c r="S139" s="41"/>
      <c r="T139" s="65"/>
      <c r="U139" s="63" t="str">
        <f t="shared" si="31"/>
        <v/>
      </c>
      <c r="V139" s="35"/>
      <c r="W139" s="63" t="str">
        <f t="shared" si="32"/>
        <v/>
      </c>
      <c r="X139" s="35"/>
      <c r="Y139" s="63" t="str">
        <f t="shared" si="33"/>
        <v/>
      </c>
      <c r="Z139" s="35"/>
      <c r="AA139" s="63" t="str">
        <f t="shared" si="28"/>
        <v/>
      </c>
      <c r="AB139" s="64" t="str">
        <f>IF(ISNUMBER(T139),T139*IF(ISNUMBER(LOOKUP(8^3^8,MID(ASC(V139),MIN(FIND({0,1,2,3,4,5,6,7,8,9},ASC(V139)&amp;1234567890)),{1,2,3,4,5,6,7,8,9,10,11,12,13,14,15,16})*1)),LOOKUP(8^3^8,MID(ASC(V139),MIN(FIND({0,1,2,3,4,5,6,7,8,9},ASC(V139)&amp;1234567890)),{1,2,3,4,5,6,7,8,9,10,11,12,13,14,15,16})*1),1)*IF(ISNUMBER(LOOKUP(8^3^8,MID(ASC(X139),MIN(FIND({0,1,2,3,4,5,6,7,8,9},ASC(X139)&amp;1234567890)),{1,2,3,4,5,6,7,8,9,10,11,12,13,14,15,16})*1)),LOOKUP(8^3^8,MID(ASC(X139),MIN(FIND({0,1,2,3,4,5,6,7,8,9},ASC(X139)&amp;1234567890)),{1,2,3,4,5,6,7,8,9,10,11,12,13,14,15,16})*1),1)*IF(ISNUMBER(LOOKUP(8^3^8,MID(ASC(Z139),MIN(FIND({0,1,2,3,4,5,6,7,8,9},ASC(Z139)&amp;1234567890)),{1,2,3,4,5,6,7,8,9,10,11,12,13,14,15,16})*1)),LOOKUP(8^3^8,MID(ASC(Z139),MIN(FIND({0,1,2,3,4,5,6,7,8,9},ASC(Z139)&amp;1234567890)),{1,2,3,4,5,6,7,8,9,10,11,12,13,14,15,16})*1),1),"")</f>
        <v/>
      </c>
    </row>
    <row r="140" spans="1:28" ht="21" customHeight="1">
      <c r="A140" s="148"/>
      <c r="B140" s="96"/>
      <c r="C140" s="97"/>
      <c r="D140" s="97"/>
      <c r="E140" s="98"/>
      <c r="F140" s="99"/>
      <c r="G140" s="100"/>
      <c r="H140" s="101"/>
      <c r="I140" s="100"/>
      <c r="J140" s="101"/>
      <c r="K140" s="100"/>
      <c r="L140" s="101"/>
      <c r="M140" s="100"/>
      <c r="N140" s="102"/>
      <c r="O140" s="13"/>
      <c r="P140" s="4"/>
      <c r="Q140" s="40" t="str">
        <f t="shared" si="29"/>
        <v/>
      </c>
      <c r="R140" s="40" t="str">
        <f t="shared" si="30"/>
        <v/>
      </c>
      <c r="S140" s="41"/>
      <c r="T140" s="65"/>
      <c r="U140" s="63" t="str">
        <f t="shared" si="31"/>
        <v/>
      </c>
      <c r="V140" s="35"/>
      <c r="W140" s="63" t="str">
        <f t="shared" si="32"/>
        <v/>
      </c>
      <c r="X140" s="35"/>
      <c r="Y140" s="63" t="str">
        <f t="shared" si="33"/>
        <v/>
      </c>
      <c r="Z140" s="35"/>
      <c r="AA140" s="63" t="str">
        <f t="shared" si="28"/>
        <v/>
      </c>
      <c r="AB140" s="64" t="str">
        <f>IF(ISNUMBER(T140),T140*IF(ISNUMBER(LOOKUP(8^3^8,MID(ASC(V140),MIN(FIND({0,1,2,3,4,5,6,7,8,9},ASC(V140)&amp;1234567890)),{1,2,3,4,5,6,7,8,9,10,11,12,13,14,15,16})*1)),LOOKUP(8^3^8,MID(ASC(V140),MIN(FIND({0,1,2,3,4,5,6,7,8,9},ASC(V140)&amp;1234567890)),{1,2,3,4,5,6,7,8,9,10,11,12,13,14,15,16})*1),1)*IF(ISNUMBER(LOOKUP(8^3^8,MID(ASC(X140),MIN(FIND({0,1,2,3,4,5,6,7,8,9},ASC(X140)&amp;1234567890)),{1,2,3,4,5,6,7,8,9,10,11,12,13,14,15,16})*1)),LOOKUP(8^3^8,MID(ASC(X140),MIN(FIND({0,1,2,3,4,5,6,7,8,9},ASC(X140)&amp;1234567890)),{1,2,3,4,5,6,7,8,9,10,11,12,13,14,15,16})*1),1)*IF(ISNUMBER(LOOKUP(8^3^8,MID(ASC(Z140),MIN(FIND({0,1,2,3,4,5,6,7,8,9},ASC(Z140)&amp;1234567890)),{1,2,3,4,5,6,7,8,9,10,11,12,13,14,15,16})*1)),LOOKUP(8^3^8,MID(ASC(Z140),MIN(FIND({0,1,2,3,4,5,6,7,8,9},ASC(Z140)&amp;1234567890)),{1,2,3,4,5,6,7,8,9,10,11,12,13,14,15,16})*1),1),"")</f>
        <v/>
      </c>
    </row>
    <row r="141" spans="1:28" ht="21" customHeight="1">
      <c r="A141" s="148"/>
      <c r="B141" s="96"/>
      <c r="C141" s="97"/>
      <c r="D141" s="97"/>
      <c r="E141" s="98"/>
      <c r="F141" s="103"/>
      <c r="G141" s="100"/>
      <c r="H141" s="101"/>
      <c r="I141" s="100"/>
      <c r="J141" s="101"/>
      <c r="K141" s="100"/>
      <c r="L141" s="101"/>
      <c r="M141" s="149"/>
      <c r="N141" s="104"/>
      <c r="O141" s="13"/>
      <c r="P141" s="4"/>
      <c r="Q141" s="40" t="str">
        <f t="shared" si="29"/>
        <v/>
      </c>
      <c r="R141" s="40" t="str">
        <f t="shared" si="30"/>
        <v/>
      </c>
      <c r="S141" s="41"/>
      <c r="T141" s="65"/>
      <c r="U141" s="63" t="str">
        <f t="shared" si="31"/>
        <v/>
      </c>
      <c r="V141" s="35"/>
      <c r="W141" s="63" t="str">
        <f t="shared" si="32"/>
        <v/>
      </c>
      <c r="X141" s="35"/>
      <c r="Y141" s="63" t="str">
        <f t="shared" si="33"/>
        <v/>
      </c>
      <c r="Z141" s="35"/>
      <c r="AA141" s="63" t="str">
        <f t="shared" si="28"/>
        <v/>
      </c>
      <c r="AB141" s="64" t="str">
        <f>IF(ISNUMBER(T141),T141*IF(ISNUMBER(LOOKUP(8^3^8,MID(ASC(V141),MIN(FIND({0,1,2,3,4,5,6,7,8,9},ASC(V141)&amp;1234567890)),{1,2,3,4,5,6,7,8,9,10,11,12,13,14,15,16})*1)),LOOKUP(8^3^8,MID(ASC(V141),MIN(FIND({0,1,2,3,4,5,6,7,8,9},ASC(V141)&amp;1234567890)),{1,2,3,4,5,6,7,8,9,10,11,12,13,14,15,16})*1),1)*IF(ISNUMBER(LOOKUP(8^3^8,MID(ASC(X141),MIN(FIND({0,1,2,3,4,5,6,7,8,9},ASC(X141)&amp;1234567890)),{1,2,3,4,5,6,7,8,9,10,11,12,13,14,15,16})*1)),LOOKUP(8^3^8,MID(ASC(X141),MIN(FIND({0,1,2,3,4,5,6,7,8,9},ASC(X141)&amp;1234567890)),{1,2,3,4,5,6,7,8,9,10,11,12,13,14,15,16})*1),1)*IF(ISNUMBER(LOOKUP(8^3^8,MID(ASC(Z141),MIN(FIND({0,1,2,3,4,5,6,7,8,9},ASC(Z141)&amp;1234567890)),{1,2,3,4,5,6,7,8,9,10,11,12,13,14,15,16})*1)),LOOKUP(8^3^8,MID(ASC(Z141),MIN(FIND({0,1,2,3,4,5,6,7,8,9},ASC(Z141)&amp;1234567890)),{1,2,3,4,5,6,7,8,9,10,11,12,13,14,15,16})*1),1),"")</f>
        <v/>
      </c>
    </row>
    <row r="142" spans="1:28" ht="21" customHeight="1">
      <c r="A142" s="148"/>
      <c r="B142" s="96"/>
      <c r="C142" s="97"/>
      <c r="D142" s="97"/>
      <c r="E142" s="98"/>
      <c r="F142" s="99"/>
      <c r="G142" s="100"/>
      <c r="H142" s="101"/>
      <c r="I142" s="100"/>
      <c r="J142" s="101"/>
      <c r="K142" s="100"/>
      <c r="L142" s="101"/>
      <c r="M142" s="100"/>
      <c r="N142" s="102"/>
      <c r="O142" s="13"/>
      <c r="P142" s="4"/>
      <c r="Q142" s="40" t="str">
        <f t="shared" si="29"/>
        <v/>
      </c>
      <c r="R142" s="40" t="str">
        <f t="shared" si="30"/>
        <v/>
      </c>
      <c r="S142" s="41"/>
      <c r="T142" s="65"/>
      <c r="U142" s="63" t="str">
        <f t="shared" si="31"/>
        <v/>
      </c>
      <c r="V142" s="35"/>
      <c r="W142" s="63" t="str">
        <f t="shared" si="32"/>
        <v/>
      </c>
      <c r="X142" s="35"/>
      <c r="Y142" s="63" t="str">
        <f t="shared" si="33"/>
        <v/>
      </c>
      <c r="Z142" s="35"/>
      <c r="AA142" s="63" t="str">
        <f t="shared" si="28"/>
        <v/>
      </c>
      <c r="AB142" s="64" t="str">
        <f>IF(ISNUMBER(T142),T142*IF(ISNUMBER(LOOKUP(8^3^8,MID(ASC(V142),MIN(FIND({0,1,2,3,4,5,6,7,8,9},ASC(V142)&amp;1234567890)),{1,2,3,4,5,6,7,8,9,10,11,12,13,14,15,16})*1)),LOOKUP(8^3^8,MID(ASC(V142),MIN(FIND({0,1,2,3,4,5,6,7,8,9},ASC(V142)&amp;1234567890)),{1,2,3,4,5,6,7,8,9,10,11,12,13,14,15,16})*1),1)*IF(ISNUMBER(LOOKUP(8^3^8,MID(ASC(X142),MIN(FIND({0,1,2,3,4,5,6,7,8,9},ASC(X142)&amp;1234567890)),{1,2,3,4,5,6,7,8,9,10,11,12,13,14,15,16})*1)),LOOKUP(8^3^8,MID(ASC(X142),MIN(FIND({0,1,2,3,4,5,6,7,8,9},ASC(X142)&amp;1234567890)),{1,2,3,4,5,6,7,8,9,10,11,12,13,14,15,16})*1),1)*IF(ISNUMBER(LOOKUP(8^3^8,MID(ASC(Z142),MIN(FIND({0,1,2,3,4,5,6,7,8,9},ASC(Z142)&amp;1234567890)),{1,2,3,4,5,6,7,8,9,10,11,12,13,14,15,16})*1)),LOOKUP(8^3^8,MID(ASC(Z142),MIN(FIND({0,1,2,3,4,5,6,7,8,9},ASC(Z142)&amp;1234567890)),{1,2,3,4,5,6,7,8,9,10,11,12,13,14,15,16})*1),1),"")</f>
        <v/>
      </c>
    </row>
    <row r="143" spans="1:28" ht="21" customHeight="1">
      <c r="A143" s="148"/>
      <c r="B143" s="96"/>
      <c r="C143" s="97"/>
      <c r="D143" s="97"/>
      <c r="E143" s="98"/>
      <c r="F143" s="103"/>
      <c r="G143" s="100"/>
      <c r="H143" s="101"/>
      <c r="I143" s="100"/>
      <c r="J143" s="101"/>
      <c r="K143" s="100"/>
      <c r="L143" s="101"/>
      <c r="M143" s="149"/>
      <c r="N143" s="104"/>
      <c r="O143" s="13"/>
      <c r="P143" s="4"/>
      <c r="Q143" s="40" t="str">
        <f t="shared" si="29"/>
        <v/>
      </c>
      <c r="R143" s="40" t="str">
        <f t="shared" si="30"/>
        <v/>
      </c>
      <c r="S143" s="41"/>
      <c r="T143" s="65"/>
      <c r="U143" s="63" t="str">
        <f t="shared" si="31"/>
        <v/>
      </c>
      <c r="V143" s="35"/>
      <c r="W143" s="63" t="str">
        <f t="shared" si="32"/>
        <v/>
      </c>
      <c r="X143" s="35"/>
      <c r="Y143" s="63" t="str">
        <f t="shared" si="33"/>
        <v/>
      </c>
      <c r="Z143" s="35"/>
      <c r="AA143" s="63" t="str">
        <f t="shared" si="28"/>
        <v/>
      </c>
      <c r="AB143" s="64" t="str">
        <f>IF(ISNUMBER(T143),T143*IF(ISNUMBER(LOOKUP(8^3^8,MID(ASC(V143),MIN(FIND({0,1,2,3,4,5,6,7,8,9},ASC(V143)&amp;1234567890)),{1,2,3,4,5,6,7,8,9,10,11,12,13,14,15,16})*1)),LOOKUP(8^3^8,MID(ASC(V143),MIN(FIND({0,1,2,3,4,5,6,7,8,9},ASC(V143)&amp;1234567890)),{1,2,3,4,5,6,7,8,9,10,11,12,13,14,15,16})*1),1)*IF(ISNUMBER(LOOKUP(8^3^8,MID(ASC(X143),MIN(FIND({0,1,2,3,4,5,6,7,8,9},ASC(X143)&amp;1234567890)),{1,2,3,4,5,6,7,8,9,10,11,12,13,14,15,16})*1)),LOOKUP(8^3^8,MID(ASC(X143),MIN(FIND({0,1,2,3,4,5,6,7,8,9},ASC(X143)&amp;1234567890)),{1,2,3,4,5,6,7,8,9,10,11,12,13,14,15,16})*1),1)*IF(ISNUMBER(LOOKUP(8^3^8,MID(ASC(Z143),MIN(FIND({0,1,2,3,4,5,6,7,8,9},ASC(Z143)&amp;1234567890)),{1,2,3,4,5,6,7,8,9,10,11,12,13,14,15,16})*1)),LOOKUP(8^3^8,MID(ASC(Z143),MIN(FIND({0,1,2,3,4,5,6,7,8,9},ASC(Z143)&amp;1234567890)),{1,2,3,4,5,6,7,8,9,10,11,12,13,14,15,16})*1),1),"")</f>
        <v/>
      </c>
    </row>
    <row r="144" spans="1:28" ht="21" customHeight="1">
      <c r="A144" s="148"/>
      <c r="B144" s="96"/>
      <c r="C144" s="97"/>
      <c r="D144" s="97"/>
      <c r="E144" s="98"/>
      <c r="F144" s="99"/>
      <c r="G144" s="100"/>
      <c r="H144" s="101"/>
      <c r="I144" s="100"/>
      <c r="J144" s="101"/>
      <c r="K144" s="100"/>
      <c r="L144" s="101"/>
      <c r="M144" s="100"/>
      <c r="N144" s="102"/>
      <c r="O144" s="13"/>
      <c r="P144" s="4"/>
      <c r="Q144" s="40" t="str">
        <f t="shared" si="29"/>
        <v/>
      </c>
      <c r="R144" s="40" t="str">
        <f t="shared" si="30"/>
        <v/>
      </c>
      <c r="S144" s="41"/>
      <c r="T144" s="65"/>
      <c r="U144" s="63" t="str">
        <f t="shared" si="31"/>
        <v/>
      </c>
      <c r="V144" s="35"/>
      <c r="W144" s="63" t="str">
        <f t="shared" si="32"/>
        <v/>
      </c>
      <c r="X144" s="35"/>
      <c r="Y144" s="63" t="str">
        <f t="shared" si="33"/>
        <v/>
      </c>
      <c r="Z144" s="35"/>
      <c r="AA144" s="63" t="str">
        <f t="shared" si="28"/>
        <v/>
      </c>
      <c r="AB144" s="64" t="str">
        <f>IF(ISNUMBER(T144),T144*IF(ISNUMBER(LOOKUP(8^3^8,MID(ASC(V144),MIN(FIND({0,1,2,3,4,5,6,7,8,9},ASC(V144)&amp;1234567890)),{1,2,3,4,5,6,7,8,9,10,11,12,13,14,15,16})*1)),LOOKUP(8^3^8,MID(ASC(V144),MIN(FIND({0,1,2,3,4,5,6,7,8,9},ASC(V144)&amp;1234567890)),{1,2,3,4,5,6,7,8,9,10,11,12,13,14,15,16})*1),1)*IF(ISNUMBER(LOOKUP(8^3^8,MID(ASC(X144),MIN(FIND({0,1,2,3,4,5,6,7,8,9},ASC(X144)&amp;1234567890)),{1,2,3,4,5,6,7,8,9,10,11,12,13,14,15,16})*1)),LOOKUP(8^3^8,MID(ASC(X144),MIN(FIND({0,1,2,3,4,5,6,7,8,9},ASC(X144)&amp;1234567890)),{1,2,3,4,5,6,7,8,9,10,11,12,13,14,15,16})*1),1)*IF(ISNUMBER(LOOKUP(8^3^8,MID(ASC(Z144),MIN(FIND({0,1,2,3,4,5,6,7,8,9},ASC(Z144)&amp;1234567890)),{1,2,3,4,5,6,7,8,9,10,11,12,13,14,15,16})*1)),LOOKUP(8^3^8,MID(ASC(Z144),MIN(FIND({0,1,2,3,4,5,6,7,8,9},ASC(Z144)&amp;1234567890)),{1,2,3,4,5,6,7,8,9,10,11,12,13,14,15,16})*1),1),"")</f>
        <v/>
      </c>
    </row>
    <row r="145" spans="1:28" ht="21" customHeight="1">
      <c r="A145" s="148"/>
      <c r="B145" s="96"/>
      <c r="C145" s="97"/>
      <c r="D145" s="97"/>
      <c r="E145" s="98"/>
      <c r="F145" s="103"/>
      <c r="G145" s="100"/>
      <c r="H145" s="101"/>
      <c r="I145" s="100"/>
      <c r="J145" s="101"/>
      <c r="K145" s="100"/>
      <c r="L145" s="101"/>
      <c r="M145" s="149"/>
      <c r="N145" s="104"/>
      <c r="O145" s="13"/>
      <c r="P145" s="4"/>
      <c r="Q145" s="40" t="str">
        <f t="shared" si="29"/>
        <v/>
      </c>
      <c r="R145" s="40" t="str">
        <f t="shared" si="30"/>
        <v/>
      </c>
      <c r="S145" s="41"/>
      <c r="T145" s="65"/>
      <c r="U145" s="63" t="str">
        <f t="shared" si="31"/>
        <v/>
      </c>
      <c r="V145" s="35"/>
      <c r="W145" s="63" t="str">
        <f t="shared" si="32"/>
        <v/>
      </c>
      <c r="X145" s="35"/>
      <c r="Y145" s="63" t="str">
        <f t="shared" si="33"/>
        <v/>
      </c>
      <c r="Z145" s="35"/>
      <c r="AA145" s="63" t="str">
        <f t="shared" si="28"/>
        <v/>
      </c>
      <c r="AB145" s="64" t="str">
        <f>IF(ISNUMBER(T145),T145*IF(ISNUMBER(LOOKUP(8^3^8,MID(ASC(V145),MIN(FIND({0,1,2,3,4,5,6,7,8,9},ASC(V145)&amp;1234567890)),{1,2,3,4,5,6,7,8,9,10,11,12,13,14,15,16})*1)),LOOKUP(8^3^8,MID(ASC(V145),MIN(FIND({0,1,2,3,4,5,6,7,8,9},ASC(V145)&amp;1234567890)),{1,2,3,4,5,6,7,8,9,10,11,12,13,14,15,16})*1),1)*IF(ISNUMBER(LOOKUP(8^3^8,MID(ASC(X145),MIN(FIND({0,1,2,3,4,5,6,7,8,9},ASC(X145)&amp;1234567890)),{1,2,3,4,5,6,7,8,9,10,11,12,13,14,15,16})*1)),LOOKUP(8^3^8,MID(ASC(X145),MIN(FIND({0,1,2,3,4,5,6,7,8,9},ASC(X145)&amp;1234567890)),{1,2,3,4,5,6,7,8,9,10,11,12,13,14,15,16})*1),1)*IF(ISNUMBER(LOOKUP(8^3^8,MID(ASC(Z145),MIN(FIND({0,1,2,3,4,5,6,7,8,9},ASC(Z145)&amp;1234567890)),{1,2,3,4,5,6,7,8,9,10,11,12,13,14,15,16})*1)),LOOKUP(8^3^8,MID(ASC(Z145),MIN(FIND({0,1,2,3,4,5,6,7,8,9},ASC(Z145)&amp;1234567890)),{1,2,3,4,5,6,7,8,9,10,11,12,13,14,15,16})*1),1),"")</f>
        <v/>
      </c>
    </row>
    <row r="146" spans="1:28" ht="21" customHeight="1">
      <c r="A146" s="148"/>
      <c r="B146" s="96"/>
      <c r="C146" s="97"/>
      <c r="D146" s="97"/>
      <c r="E146" s="98"/>
      <c r="F146" s="99"/>
      <c r="G146" s="100"/>
      <c r="H146" s="101"/>
      <c r="I146" s="100"/>
      <c r="J146" s="101"/>
      <c r="K146" s="100"/>
      <c r="L146" s="101"/>
      <c r="M146" s="100"/>
      <c r="N146" s="102"/>
      <c r="O146" s="13"/>
      <c r="P146" s="4"/>
      <c r="Q146" s="40" t="str">
        <f t="shared" si="29"/>
        <v/>
      </c>
      <c r="R146" s="40" t="str">
        <f t="shared" si="30"/>
        <v/>
      </c>
      <c r="S146" s="41"/>
      <c r="T146" s="65"/>
      <c r="U146" s="63" t="str">
        <f t="shared" si="31"/>
        <v/>
      </c>
      <c r="V146" s="35"/>
      <c r="W146" s="63" t="str">
        <f t="shared" si="32"/>
        <v/>
      </c>
      <c r="X146" s="35"/>
      <c r="Y146" s="63" t="str">
        <f t="shared" si="33"/>
        <v/>
      </c>
      <c r="Z146" s="35"/>
      <c r="AA146" s="63" t="str">
        <f t="shared" si="28"/>
        <v/>
      </c>
      <c r="AB146" s="64" t="str">
        <f>IF(ISNUMBER(T146),T146*IF(ISNUMBER(LOOKUP(8^3^8,MID(ASC(V146),MIN(FIND({0,1,2,3,4,5,6,7,8,9},ASC(V146)&amp;1234567890)),{1,2,3,4,5,6,7,8,9,10,11,12,13,14,15,16})*1)),LOOKUP(8^3^8,MID(ASC(V146),MIN(FIND({0,1,2,3,4,5,6,7,8,9},ASC(V146)&amp;1234567890)),{1,2,3,4,5,6,7,8,9,10,11,12,13,14,15,16})*1),1)*IF(ISNUMBER(LOOKUP(8^3^8,MID(ASC(X146),MIN(FIND({0,1,2,3,4,5,6,7,8,9},ASC(X146)&amp;1234567890)),{1,2,3,4,5,6,7,8,9,10,11,12,13,14,15,16})*1)),LOOKUP(8^3^8,MID(ASC(X146),MIN(FIND({0,1,2,3,4,5,6,7,8,9},ASC(X146)&amp;1234567890)),{1,2,3,4,5,6,7,8,9,10,11,12,13,14,15,16})*1),1)*IF(ISNUMBER(LOOKUP(8^3^8,MID(ASC(Z146),MIN(FIND({0,1,2,3,4,5,6,7,8,9},ASC(Z146)&amp;1234567890)),{1,2,3,4,5,6,7,8,9,10,11,12,13,14,15,16})*1)),LOOKUP(8^3^8,MID(ASC(Z146),MIN(FIND({0,1,2,3,4,5,6,7,8,9},ASC(Z146)&amp;1234567890)),{1,2,3,4,5,6,7,8,9,10,11,12,13,14,15,16})*1),1),"")</f>
        <v/>
      </c>
    </row>
    <row r="147" spans="1:28" ht="21" customHeight="1">
      <c r="A147" s="148"/>
      <c r="B147" s="96"/>
      <c r="C147" s="97"/>
      <c r="D147" s="97"/>
      <c r="E147" s="98"/>
      <c r="F147" s="103"/>
      <c r="G147" s="100"/>
      <c r="H147" s="101"/>
      <c r="I147" s="100"/>
      <c r="J147" s="101"/>
      <c r="K147" s="100"/>
      <c r="L147" s="101"/>
      <c r="M147" s="149"/>
      <c r="N147" s="104"/>
      <c r="O147" s="13"/>
      <c r="P147" s="4"/>
      <c r="Q147" s="40" t="str">
        <f t="shared" si="29"/>
        <v/>
      </c>
      <c r="R147" s="40" t="str">
        <f t="shared" si="30"/>
        <v/>
      </c>
      <c r="S147" s="41"/>
      <c r="T147" s="65"/>
      <c r="U147" s="63" t="str">
        <f t="shared" si="31"/>
        <v/>
      </c>
      <c r="V147" s="35"/>
      <c r="W147" s="63" t="str">
        <f t="shared" si="32"/>
        <v/>
      </c>
      <c r="X147" s="35"/>
      <c r="Y147" s="63" t="str">
        <f t="shared" si="33"/>
        <v/>
      </c>
      <c r="Z147" s="35"/>
      <c r="AA147" s="63" t="str">
        <f t="shared" si="28"/>
        <v/>
      </c>
      <c r="AB147" s="64" t="str">
        <f>IF(ISNUMBER(T147),T147*IF(ISNUMBER(LOOKUP(8^3^8,MID(ASC(V147),MIN(FIND({0,1,2,3,4,5,6,7,8,9},ASC(V147)&amp;1234567890)),{1,2,3,4,5,6,7,8,9,10,11,12,13,14,15,16})*1)),LOOKUP(8^3^8,MID(ASC(V147),MIN(FIND({0,1,2,3,4,5,6,7,8,9},ASC(V147)&amp;1234567890)),{1,2,3,4,5,6,7,8,9,10,11,12,13,14,15,16})*1),1)*IF(ISNUMBER(LOOKUP(8^3^8,MID(ASC(X147),MIN(FIND({0,1,2,3,4,5,6,7,8,9},ASC(X147)&amp;1234567890)),{1,2,3,4,5,6,7,8,9,10,11,12,13,14,15,16})*1)),LOOKUP(8^3^8,MID(ASC(X147),MIN(FIND({0,1,2,3,4,5,6,7,8,9},ASC(X147)&amp;1234567890)),{1,2,3,4,5,6,7,8,9,10,11,12,13,14,15,16})*1),1)*IF(ISNUMBER(LOOKUP(8^3^8,MID(ASC(Z147),MIN(FIND({0,1,2,3,4,5,6,7,8,9},ASC(Z147)&amp;1234567890)),{1,2,3,4,5,6,7,8,9,10,11,12,13,14,15,16})*1)),LOOKUP(8^3^8,MID(ASC(Z147),MIN(FIND({0,1,2,3,4,5,6,7,8,9},ASC(Z147)&amp;1234567890)),{1,2,3,4,5,6,7,8,9,10,11,12,13,14,15,16})*1),1),"")</f>
        <v/>
      </c>
    </row>
    <row r="148" spans="1:28" ht="21" customHeight="1">
      <c r="A148" s="148"/>
      <c r="B148" s="96"/>
      <c r="C148" s="97"/>
      <c r="D148" s="97"/>
      <c r="E148" s="98"/>
      <c r="F148" s="99"/>
      <c r="G148" s="100"/>
      <c r="H148" s="101"/>
      <c r="I148" s="100"/>
      <c r="J148" s="101"/>
      <c r="K148" s="100"/>
      <c r="L148" s="101"/>
      <c r="M148" s="100"/>
      <c r="N148" s="102"/>
      <c r="O148" s="13"/>
      <c r="P148" s="4"/>
      <c r="Q148" s="40" t="str">
        <f t="shared" si="29"/>
        <v/>
      </c>
      <c r="R148" s="40" t="str">
        <f t="shared" si="30"/>
        <v/>
      </c>
      <c r="S148" s="41"/>
      <c r="T148" s="65"/>
      <c r="U148" s="63" t="str">
        <f t="shared" si="31"/>
        <v/>
      </c>
      <c r="V148" s="35"/>
      <c r="W148" s="63" t="str">
        <f t="shared" si="32"/>
        <v/>
      </c>
      <c r="X148" s="35"/>
      <c r="Y148" s="63" t="str">
        <f t="shared" si="33"/>
        <v/>
      </c>
      <c r="Z148" s="35"/>
      <c r="AA148" s="63" t="str">
        <f t="shared" si="28"/>
        <v/>
      </c>
      <c r="AB148" s="64" t="str">
        <f>IF(ISNUMBER(T148),T148*IF(ISNUMBER(LOOKUP(8^3^8,MID(ASC(V148),MIN(FIND({0,1,2,3,4,5,6,7,8,9},ASC(V148)&amp;1234567890)),{1,2,3,4,5,6,7,8,9,10,11,12,13,14,15,16})*1)),LOOKUP(8^3^8,MID(ASC(V148),MIN(FIND({0,1,2,3,4,5,6,7,8,9},ASC(V148)&amp;1234567890)),{1,2,3,4,5,6,7,8,9,10,11,12,13,14,15,16})*1),1)*IF(ISNUMBER(LOOKUP(8^3^8,MID(ASC(X148),MIN(FIND({0,1,2,3,4,5,6,7,8,9},ASC(X148)&amp;1234567890)),{1,2,3,4,5,6,7,8,9,10,11,12,13,14,15,16})*1)),LOOKUP(8^3^8,MID(ASC(X148),MIN(FIND({0,1,2,3,4,5,6,7,8,9},ASC(X148)&amp;1234567890)),{1,2,3,4,5,6,7,8,9,10,11,12,13,14,15,16})*1),1)*IF(ISNUMBER(LOOKUP(8^3^8,MID(ASC(Z148),MIN(FIND({0,1,2,3,4,5,6,7,8,9},ASC(Z148)&amp;1234567890)),{1,2,3,4,5,6,7,8,9,10,11,12,13,14,15,16})*1)),LOOKUP(8^3^8,MID(ASC(Z148),MIN(FIND({0,1,2,3,4,5,6,7,8,9},ASC(Z148)&amp;1234567890)),{1,2,3,4,5,6,7,8,9,10,11,12,13,14,15,16})*1),1),"")</f>
        <v/>
      </c>
    </row>
    <row r="149" spans="1:28" ht="21" customHeight="1">
      <c r="A149" s="148"/>
      <c r="B149" s="96"/>
      <c r="C149" s="97"/>
      <c r="D149" s="97"/>
      <c r="E149" s="98"/>
      <c r="F149" s="103"/>
      <c r="G149" s="100"/>
      <c r="H149" s="101"/>
      <c r="I149" s="100"/>
      <c r="J149" s="101"/>
      <c r="K149" s="100"/>
      <c r="L149" s="101"/>
      <c r="M149" s="149"/>
      <c r="N149" s="104"/>
      <c r="O149" s="13"/>
      <c r="P149" s="4"/>
      <c r="Q149" s="40" t="str">
        <f t="shared" si="29"/>
        <v/>
      </c>
      <c r="R149" s="40" t="str">
        <f t="shared" si="30"/>
        <v/>
      </c>
      <c r="S149" s="41"/>
      <c r="T149" s="65"/>
      <c r="U149" s="63" t="str">
        <f t="shared" si="31"/>
        <v/>
      </c>
      <c r="V149" s="35"/>
      <c r="W149" s="63" t="str">
        <f t="shared" si="32"/>
        <v/>
      </c>
      <c r="X149" s="35"/>
      <c r="Y149" s="63" t="str">
        <f t="shared" si="33"/>
        <v/>
      </c>
      <c r="Z149" s="35"/>
      <c r="AA149" s="63" t="str">
        <f t="shared" si="28"/>
        <v/>
      </c>
      <c r="AB149" s="64" t="str">
        <f>IF(ISNUMBER(T149),T149*IF(ISNUMBER(LOOKUP(8^3^8,MID(ASC(V149),MIN(FIND({0,1,2,3,4,5,6,7,8,9},ASC(V149)&amp;1234567890)),{1,2,3,4,5,6,7,8,9,10,11,12,13,14,15,16})*1)),LOOKUP(8^3^8,MID(ASC(V149),MIN(FIND({0,1,2,3,4,5,6,7,8,9},ASC(V149)&amp;1234567890)),{1,2,3,4,5,6,7,8,9,10,11,12,13,14,15,16})*1),1)*IF(ISNUMBER(LOOKUP(8^3^8,MID(ASC(X149),MIN(FIND({0,1,2,3,4,5,6,7,8,9},ASC(X149)&amp;1234567890)),{1,2,3,4,5,6,7,8,9,10,11,12,13,14,15,16})*1)),LOOKUP(8^3^8,MID(ASC(X149),MIN(FIND({0,1,2,3,4,5,6,7,8,9},ASC(X149)&amp;1234567890)),{1,2,3,4,5,6,7,8,9,10,11,12,13,14,15,16})*1),1)*IF(ISNUMBER(LOOKUP(8^3^8,MID(ASC(Z149),MIN(FIND({0,1,2,3,4,5,6,7,8,9},ASC(Z149)&amp;1234567890)),{1,2,3,4,5,6,7,8,9,10,11,12,13,14,15,16})*1)),LOOKUP(8^3^8,MID(ASC(Z149),MIN(FIND({0,1,2,3,4,5,6,7,8,9},ASC(Z149)&amp;1234567890)),{1,2,3,4,5,6,7,8,9,10,11,12,13,14,15,16})*1),1),"")</f>
        <v/>
      </c>
    </row>
    <row r="150" spans="1:28" ht="21" customHeight="1">
      <c r="A150" s="148"/>
      <c r="B150" s="96"/>
      <c r="C150" s="97"/>
      <c r="D150" s="97"/>
      <c r="E150" s="98"/>
      <c r="F150" s="99"/>
      <c r="G150" s="100"/>
      <c r="H150" s="101"/>
      <c r="I150" s="100"/>
      <c r="J150" s="101"/>
      <c r="K150" s="100"/>
      <c r="L150" s="101"/>
      <c r="M150" s="100"/>
      <c r="N150" s="102"/>
      <c r="O150" s="13"/>
      <c r="P150" s="4"/>
      <c r="Q150" s="40" t="str">
        <f t="shared" si="29"/>
        <v/>
      </c>
      <c r="R150" s="40" t="str">
        <f t="shared" si="30"/>
        <v/>
      </c>
      <c r="S150" s="41"/>
      <c r="T150" s="65"/>
      <c r="U150" s="63" t="str">
        <f t="shared" si="31"/>
        <v/>
      </c>
      <c r="V150" s="35"/>
      <c r="W150" s="63" t="str">
        <f t="shared" si="32"/>
        <v/>
      </c>
      <c r="X150" s="35"/>
      <c r="Y150" s="63" t="str">
        <f t="shared" si="33"/>
        <v/>
      </c>
      <c r="Z150" s="35"/>
      <c r="AA150" s="63" t="str">
        <f t="shared" si="28"/>
        <v/>
      </c>
      <c r="AB150" s="64" t="str">
        <f>IF(ISNUMBER(T150),T150*IF(ISNUMBER(LOOKUP(8^3^8,MID(ASC(V150),MIN(FIND({0,1,2,3,4,5,6,7,8,9},ASC(V150)&amp;1234567890)),{1,2,3,4,5,6,7,8,9,10,11,12,13,14,15,16})*1)),LOOKUP(8^3^8,MID(ASC(V150),MIN(FIND({0,1,2,3,4,5,6,7,8,9},ASC(V150)&amp;1234567890)),{1,2,3,4,5,6,7,8,9,10,11,12,13,14,15,16})*1),1)*IF(ISNUMBER(LOOKUP(8^3^8,MID(ASC(X150),MIN(FIND({0,1,2,3,4,5,6,7,8,9},ASC(X150)&amp;1234567890)),{1,2,3,4,5,6,7,8,9,10,11,12,13,14,15,16})*1)),LOOKUP(8^3^8,MID(ASC(X150),MIN(FIND({0,1,2,3,4,5,6,7,8,9},ASC(X150)&amp;1234567890)),{1,2,3,4,5,6,7,8,9,10,11,12,13,14,15,16})*1),1)*IF(ISNUMBER(LOOKUP(8^3^8,MID(ASC(Z150),MIN(FIND({0,1,2,3,4,5,6,7,8,9},ASC(Z150)&amp;1234567890)),{1,2,3,4,5,6,7,8,9,10,11,12,13,14,15,16})*1)),LOOKUP(8^3^8,MID(ASC(Z150),MIN(FIND({0,1,2,3,4,5,6,7,8,9},ASC(Z150)&amp;1234567890)),{1,2,3,4,5,6,7,8,9,10,11,12,13,14,15,16})*1),1),"")</f>
        <v/>
      </c>
    </row>
    <row r="151" spans="1:28" ht="21" customHeight="1">
      <c r="A151" s="148"/>
      <c r="B151" s="96"/>
      <c r="C151" s="97"/>
      <c r="D151" s="97"/>
      <c r="E151" s="98"/>
      <c r="F151" s="103"/>
      <c r="G151" s="100"/>
      <c r="H151" s="101"/>
      <c r="I151" s="100"/>
      <c r="J151" s="101"/>
      <c r="K151" s="100"/>
      <c r="L151" s="101"/>
      <c r="M151" s="149"/>
      <c r="N151" s="104"/>
      <c r="O151" s="13"/>
      <c r="P151" s="4"/>
      <c r="Q151" s="40" t="str">
        <f t="shared" si="29"/>
        <v/>
      </c>
      <c r="R151" s="40" t="str">
        <f t="shared" si="30"/>
        <v/>
      </c>
      <c r="S151" s="41"/>
      <c r="T151" s="65"/>
      <c r="U151" s="63" t="str">
        <f t="shared" si="31"/>
        <v/>
      </c>
      <c r="V151" s="35"/>
      <c r="W151" s="63" t="str">
        <f t="shared" si="32"/>
        <v/>
      </c>
      <c r="X151" s="35"/>
      <c r="Y151" s="63" t="str">
        <f t="shared" si="33"/>
        <v/>
      </c>
      <c r="Z151" s="35"/>
      <c r="AA151" s="63" t="str">
        <f t="shared" si="28"/>
        <v/>
      </c>
      <c r="AB151" s="64" t="str">
        <f>IF(ISNUMBER(T151),T151*IF(ISNUMBER(LOOKUP(8^3^8,MID(ASC(V151),MIN(FIND({0,1,2,3,4,5,6,7,8,9},ASC(V151)&amp;1234567890)),{1,2,3,4,5,6,7,8,9,10,11,12,13,14,15,16})*1)),LOOKUP(8^3^8,MID(ASC(V151),MIN(FIND({0,1,2,3,4,5,6,7,8,9},ASC(V151)&amp;1234567890)),{1,2,3,4,5,6,7,8,9,10,11,12,13,14,15,16})*1),1)*IF(ISNUMBER(LOOKUP(8^3^8,MID(ASC(X151),MIN(FIND({0,1,2,3,4,5,6,7,8,9},ASC(X151)&amp;1234567890)),{1,2,3,4,5,6,7,8,9,10,11,12,13,14,15,16})*1)),LOOKUP(8^3^8,MID(ASC(X151),MIN(FIND({0,1,2,3,4,5,6,7,8,9},ASC(X151)&amp;1234567890)),{1,2,3,4,5,6,7,8,9,10,11,12,13,14,15,16})*1),1)*IF(ISNUMBER(LOOKUP(8^3^8,MID(ASC(Z151),MIN(FIND({0,1,2,3,4,5,6,7,8,9},ASC(Z151)&amp;1234567890)),{1,2,3,4,5,6,7,8,9,10,11,12,13,14,15,16})*1)),LOOKUP(8^3^8,MID(ASC(Z151),MIN(FIND({0,1,2,3,4,5,6,7,8,9},ASC(Z151)&amp;1234567890)),{1,2,3,4,5,6,7,8,9,10,11,12,13,14,15,16})*1),1),"")</f>
        <v/>
      </c>
    </row>
    <row r="152" spans="1:28" ht="21" customHeight="1">
      <c r="A152" s="148"/>
      <c r="B152" s="96"/>
      <c r="C152" s="97"/>
      <c r="D152" s="97"/>
      <c r="E152" s="98"/>
      <c r="F152" s="99"/>
      <c r="G152" s="100"/>
      <c r="H152" s="101"/>
      <c r="I152" s="100"/>
      <c r="J152" s="101"/>
      <c r="K152" s="100"/>
      <c r="L152" s="101"/>
      <c r="M152" s="100"/>
      <c r="N152" s="102"/>
      <c r="O152" s="13"/>
      <c r="P152" s="4"/>
      <c r="Q152" s="40" t="str">
        <f t="shared" si="29"/>
        <v/>
      </c>
      <c r="R152" s="40" t="str">
        <f t="shared" si="30"/>
        <v/>
      </c>
      <c r="S152" s="41"/>
      <c r="T152" s="65"/>
      <c r="U152" s="63" t="str">
        <f t="shared" si="31"/>
        <v/>
      </c>
      <c r="V152" s="35"/>
      <c r="W152" s="63" t="str">
        <f t="shared" si="32"/>
        <v/>
      </c>
      <c r="X152" s="35"/>
      <c r="Y152" s="63" t="str">
        <f t="shared" si="33"/>
        <v/>
      </c>
      <c r="Z152" s="35"/>
      <c r="AA152" s="63" t="str">
        <f t="shared" si="28"/>
        <v/>
      </c>
      <c r="AB152" s="64" t="str">
        <f>IF(ISNUMBER(T152),T152*IF(ISNUMBER(LOOKUP(8^3^8,MID(ASC(V152),MIN(FIND({0,1,2,3,4,5,6,7,8,9},ASC(V152)&amp;1234567890)),{1,2,3,4,5,6,7,8,9,10,11,12,13,14,15,16})*1)),LOOKUP(8^3^8,MID(ASC(V152),MIN(FIND({0,1,2,3,4,5,6,7,8,9},ASC(V152)&amp;1234567890)),{1,2,3,4,5,6,7,8,9,10,11,12,13,14,15,16})*1),1)*IF(ISNUMBER(LOOKUP(8^3^8,MID(ASC(X152),MIN(FIND({0,1,2,3,4,5,6,7,8,9},ASC(X152)&amp;1234567890)),{1,2,3,4,5,6,7,8,9,10,11,12,13,14,15,16})*1)),LOOKUP(8^3^8,MID(ASC(X152),MIN(FIND({0,1,2,3,4,5,6,7,8,9},ASC(X152)&amp;1234567890)),{1,2,3,4,5,6,7,8,9,10,11,12,13,14,15,16})*1),1)*IF(ISNUMBER(LOOKUP(8^3^8,MID(ASC(Z152),MIN(FIND({0,1,2,3,4,5,6,7,8,9},ASC(Z152)&amp;1234567890)),{1,2,3,4,5,6,7,8,9,10,11,12,13,14,15,16})*1)),LOOKUP(8^3^8,MID(ASC(Z152),MIN(FIND({0,1,2,3,4,5,6,7,8,9},ASC(Z152)&amp;1234567890)),{1,2,3,4,5,6,7,8,9,10,11,12,13,14,15,16})*1),1),"")</f>
        <v/>
      </c>
    </row>
    <row r="153" spans="1:28" ht="21" customHeight="1">
      <c r="A153" s="148"/>
      <c r="B153" s="96"/>
      <c r="C153" s="97"/>
      <c r="D153" s="97"/>
      <c r="E153" s="98"/>
      <c r="F153" s="99"/>
      <c r="G153" s="100"/>
      <c r="H153" s="101"/>
      <c r="I153" s="100"/>
      <c r="J153" s="101"/>
      <c r="K153" s="100"/>
      <c r="L153" s="101"/>
      <c r="M153" s="100"/>
      <c r="N153" s="102"/>
      <c r="O153" s="13"/>
      <c r="P153" s="4"/>
      <c r="Q153" s="40" t="str">
        <f t="shared" ref="Q153:Q158" si="34">IF(ISBLANK(S153),"",ROUNDDOWN(S153*("0 "&amp;P153)*1,-3))</f>
        <v/>
      </c>
      <c r="R153" s="40" t="str">
        <f t="shared" ref="R153:R158" si="35">IF(ISBLANK(S153),"",S153-Q153)</f>
        <v/>
      </c>
      <c r="S153" s="41"/>
      <c r="T153" s="65"/>
      <c r="U153" s="63" t="str">
        <f t="shared" ref="U153:U158" si="36">IF(ISBLANK(V153),"","×")</f>
        <v/>
      </c>
      <c r="V153" s="35"/>
      <c r="W153" s="63" t="str">
        <f t="shared" ref="W153:W158" si="37">IF(ISBLANK(X153),"","×")</f>
        <v/>
      </c>
      <c r="X153" s="35"/>
      <c r="Y153" s="63" t="str">
        <f t="shared" ref="Y153:Y158" si="38">IF(ISBLANK(Z153),"","×")</f>
        <v/>
      </c>
      <c r="Z153" s="35"/>
      <c r="AA153" s="63" t="str">
        <f t="shared" ref="AA153:AA158" si="39">IF(COUNTIF(T153,"&gt;0"),"=","")</f>
        <v/>
      </c>
      <c r="AB153" s="64" t="str">
        <f>IF(ISNUMBER(T153),T153*IF(ISNUMBER(LOOKUP(8^3^8,MID(ASC(V153),MIN(FIND({0,1,2,3,4,5,6,7,8,9},ASC(V153)&amp;1234567890)),{1,2,3,4,5,6,7,8,9,10,11,12,13,14,15,16})*1)),LOOKUP(8^3^8,MID(ASC(V153),MIN(FIND({0,1,2,3,4,5,6,7,8,9},ASC(V153)&amp;1234567890)),{1,2,3,4,5,6,7,8,9,10,11,12,13,14,15,16})*1),1)*IF(ISNUMBER(LOOKUP(8^3^8,MID(ASC(X153),MIN(FIND({0,1,2,3,4,5,6,7,8,9},ASC(X153)&amp;1234567890)),{1,2,3,4,5,6,7,8,9,10,11,12,13,14,15,16})*1)),LOOKUP(8^3^8,MID(ASC(X153),MIN(FIND({0,1,2,3,4,5,6,7,8,9},ASC(X153)&amp;1234567890)),{1,2,3,4,5,6,7,8,9,10,11,12,13,14,15,16})*1),1)*IF(ISNUMBER(LOOKUP(8^3^8,MID(ASC(Z153),MIN(FIND({0,1,2,3,4,5,6,7,8,9},ASC(Z153)&amp;1234567890)),{1,2,3,4,5,6,7,8,9,10,11,12,13,14,15,16})*1)),LOOKUP(8^3^8,MID(ASC(Z153),MIN(FIND({0,1,2,3,4,5,6,7,8,9},ASC(Z153)&amp;1234567890)),{1,2,3,4,5,6,7,8,9,10,11,12,13,14,15,16})*1),1),"")</f>
        <v/>
      </c>
    </row>
    <row r="154" spans="1:28" ht="21" customHeight="1">
      <c r="A154" s="148"/>
      <c r="B154" s="96"/>
      <c r="C154" s="97"/>
      <c r="D154" s="97"/>
      <c r="E154" s="98"/>
      <c r="F154" s="99"/>
      <c r="G154" s="100"/>
      <c r="H154" s="101"/>
      <c r="I154" s="100"/>
      <c r="J154" s="101"/>
      <c r="K154" s="100"/>
      <c r="L154" s="101"/>
      <c r="M154" s="100"/>
      <c r="N154" s="102"/>
      <c r="O154" s="13"/>
      <c r="P154" s="4"/>
      <c r="Q154" s="40" t="str">
        <f t="shared" si="34"/>
        <v/>
      </c>
      <c r="R154" s="40" t="str">
        <f t="shared" si="35"/>
        <v/>
      </c>
      <c r="S154" s="41"/>
      <c r="T154" s="65"/>
      <c r="U154" s="63" t="str">
        <f t="shared" si="36"/>
        <v/>
      </c>
      <c r="V154" s="35"/>
      <c r="W154" s="63" t="str">
        <f t="shared" si="37"/>
        <v/>
      </c>
      <c r="X154" s="35"/>
      <c r="Y154" s="63" t="str">
        <f t="shared" si="38"/>
        <v/>
      </c>
      <c r="Z154" s="35"/>
      <c r="AA154" s="63" t="str">
        <f t="shared" si="39"/>
        <v/>
      </c>
      <c r="AB154" s="64" t="str">
        <f>IF(ISNUMBER(T154),T154*IF(ISNUMBER(LOOKUP(8^3^8,MID(ASC(V154),MIN(FIND({0,1,2,3,4,5,6,7,8,9},ASC(V154)&amp;1234567890)),{1,2,3,4,5,6,7,8,9,10,11,12,13,14,15,16})*1)),LOOKUP(8^3^8,MID(ASC(V154),MIN(FIND({0,1,2,3,4,5,6,7,8,9},ASC(V154)&amp;1234567890)),{1,2,3,4,5,6,7,8,9,10,11,12,13,14,15,16})*1),1)*IF(ISNUMBER(LOOKUP(8^3^8,MID(ASC(X154),MIN(FIND({0,1,2,3,4,5,6,7,8,9},ASC(X154)&amp;1234567890)),{1,2,3,4,5,6,7,8,9,10,11,12,13,14,15,16})*1)),LOOKUP(8^3^8,MID(ASC(X154),MIN(FIND({0,1,2,3,4,5,6,7,8,9},ASC(X154)&amp;1234567890)),{1,2,3,4,5,6,7,8,9,10,11,12,13,14,15,16})*1),1)*IF(ISNUMBER(LOOKUP(8^3^8,MID(ASC(Z154),MIN(FIND({0,1,2,3,4,5,6,7,8,9},ASC(Z154)&amp;1234567890)),{1,2,3,4,5,6,7,8,9,10,11,12,13,14,15,16})*1)),LOOKUP(8^3^8,MID(ASC(Z154),MIN(FIND({0,1,2,3,4,5,6,7,8,9},ASC(Z154)&amp;1234567890)),{1,2,3,4,5,6,7,8,9,10,11,12,13,14,15,16})*1),1),"")</f>
        <v/>
      </c>
    </row>
    <row r="155" spans="1:28" ht="21" customHeight="1">
      <c r="A155" s="148"/>
      <c r="B155" s="96"/>
      <c r="C155" s="97"/>
      <c r="D155" s="97"/>
      <c r="E155" s="98"/>
      <c r="F155" s="99"/>
      <c r="G155" s="100"/>
      <c r="H155" s="101"/>
      <c r="I155" s="100"/>
      <c r="J155" s="101"/>
      <c r="K155" s="100"/>
      <c r="L155" s="101"/>
      <c r="M155" s="100"/>
      <c r="N155" s="102"/>
      <c r="O155" s="13"/>
      <c r="P155" s="4"/>
      <c r="Q155" s="40" t="str">
        <f t="shared" si="34"/>
        <v/>
      </c>
      <c r="R155" s="40" t="str">
        <f t="shared" si="35"/>
        <v/>
      </c>
      <c r="S155" s="41"/>
      <c r="T155" s="65"/>
      <c r="U155" s="63" t="str">
        <f t="shared" si="36"/>
        <v/>
      </c>
      <c r="V155" s="35"/>
      <c r="W155" s="63" t="str">
        <f t="shared" si="37"/>
        <v/>
      </c>
      <c r="X155" s="35"/>
      <c r="Y155" s="63" t="str">
        <f t="shared" si="38"/>
        <v/>
      </c>
      <c r="Z155" s="35"/>
      <c r="AA155" s="63" t="str">
        <f t="shared" si="39"/>
        <v/>
      </c>
      <c r="AB155" s="64" t="str">
        <f>IF(ISNUMBER(T155),T155*IF(ISNUMBER(LOOKUP(8^3^8,MID(ASC(V155),MIN(FIND({0,1,2,3,4,5,6,7,8,9},ASC(V155)&amp;1234567890)),{1,2,3,4,5,6,7,8,9,10,11,12,13,14,15,16})*1)),LOOKUP(8^3^8,MID(ASC(V155),MIN(FIND({0,1,2,3,4,5,6,7,8,9},ASC(V155)&amp;1234567890)),{1,2,3,4,5,6,7,8,9,10,11,12,13,14,15,16})*1),1)*IF(ISNUMBER(LOOKUP(8^3^8,MID(ASC(X155),MIN(FIND({0,1,2,3,4,5,6,7,8,9},ASC(X155)&amp;1234567890)),{1,2,3,4,5,6,7,8,9,10,11,12,13,14,15,16})*1)),LOOKUP(8^3^8,MID(ASC(X155),MIN(FIND({0,1,2,3,4,5,6,7,8,9},ASC(X155)&amp;1234567890)),{1,2,3,4,5,6,7,8,9,10,11,12,13,14,15,16})*1),1)*IF(ISNUMBER(LOOKUP(8^3^8,MID(ASC(Z155),MIN(FIND({0,1,2,3,4,5,6,7,8,9},ASC(Z155)&amp;1234567890)),{1,2,3,4,5,6,7,8,9,10,11,12,13,14,15,16})*1)),LOOKUP(8^3^8,MID(ASC(Z155),MIN(FIND({0,1,2,3,4,5,6,7,8,9},ASC(Z155)&amp;1234567890)),{1,2,3,4,5,6,7,8,9,10,11,12,13,14,15,16})*1),1),"")</f>
        <v/>
      </c>
    </row>
    <row r="156" spans="1:28" ht="21" customHeight="1">
      <c r="A156" s="148"/>
      <c r="B156" s="96"/>
      <c r="C156" s="97"/>
      <c r="D156" s="97"/>
      <c r="E156" s="98"/>
      <c r="F156" s="99"/>
      <c r="G156" s="100"/>
      <c r="H156" s="101"/>
      <c r="I156" s="100"/>
      <c r="J156" s="101"/>
      <c r="K156" s="100"/>
      <c r="L156" s="101"/>
      <c r="M156" s="100"/>
      <c r="N156" s="102"/>
      <c r="O156" s="13"/>
      <c r="P156" s="4"/>
      <c r="Q156" s="40" t="str">
        <f t="shared" si="34"/>
        <v/>
      </c>
      <c r="R156" s="40" t="str">
        <f t="shared" si="35"/>
        <v/>
      </c>
      <c r="S156" s="41"/>
      <c r="T156" s="65"/>
      <c r="U156" s="63" t="str">
        <f t="shared" si="36"/>
        <v/>
      </c>
      <c r="V156" s="35"/>
      <c r="W156" s="63" t="str">
        <f t="shared" si="37"/>
        <v/>
      </c>
      <c r="X156" s="35"/>
      <c r="Y156" s="63" t="str">
        <f t="shared" si="38"/>
        <v/>
      </c>
      <c r="Z156" s="35"/>
      <c r="AA156" s="63" t="str">
        <f t="shared" si="39"/>
        <v/>
      </c>
      <c r="AB156" s="64" t="str">
        <f>IF(ISNUMBER(T156),T156*IF(ISNUMBER(LOOKUP(8^3^8,MID(ASC(V156),MIN(FIND({0,1,2,3,4,5,6,7,8,9},ASC(V156)&amp;1234567890)),{1,2,3,4,5,6,7,8,9,10,11,12,13,14,15,16})*1)),LOOKUP(8^3^8,MID(ASC(V156),MIN(FIND({0,1,2,3,4,5,6,7,8,9},ASC(V156)&amp;1234567890)),{1,2,3,4,5,6,7,8,9,10,11,12,13,14,15,16})*1),1)*IF(ISNUMBER(LOOKUP(8^3^8,MID(ASC(X156),MIN(FIND({0,1,2,3,4,5,6,7,8,9},ASC(X156)&amp;1234567890)),{1,2,3,4,5,6,7,8,9,10,11,12,13,14,15,16})*1)),LOOKUP(8^3^8,MID(ASC(X156),MIN(FIND({0,1,2,3,4,5,6,7,8,9},ASC(X156)&amp;1234567890)),{1,2,3,4,5,6,7,8,9,10,11,12,13,14,15,16})*1),1)*IF(ISNUMBER(LOOKUP(8^3^8,MID(ASC(Z156),MIN(FIND({0,1,2,3,4,5,6,7,8,9},ASC(Z156)&amp;1234567890)),{1,2,3,4,5,6,7,8,9,10,11,12,13,14,15,16})*1)),LOOKUP(8^3^8,MID(ASC(Z156),MIN(FIND({0,1,2,3,4,5,6,7,8,9},ASC(Z156)&amp;1234567890)),{1,2,3,4,5,6,7,8,9,10,11,12,13,14,15,16})*1),1),"")</f>
        <v/>
      </c>
    </row>
    <row r="157" spans="1:28" ht="21" customHeight="1">
      <c r="A157" s="148"/>
      <c r="B157" s="96"/>
      <c r="C157" s="97"/>
      <c r="D157" s="97"/>
      <c r="E157" s="98"/>
      <c r="F157" s="99"/>
      <c r="G157" s="100"/>
      <c r="H157" s="101"/>
      <c r="I157" s="100"/>
      <c r="J157" s="101"/>
      <c r="K157" s="100"/>
      <c r="L157" s="101"/>
      <c r="M157" s="100"/>
      <c r="N157" s="102"/>
      <c r="O157" s="13"/>
      <c r="P157" s="4"/>
      <c r="Q157" s="40" t="str">
        <f t="shared" si="34"/>
        <v/>
      </c>
      <c r="R157" s="40" t="str">
        <f t="shared" si="35"/>
        <v/>
      </c>
      <c r="S157" s="41"/>
      <c r="T157" s="65"/>
      <c r="U157" s="63" t="str">
        <f t="shared" si="36"/>
        <v/>
      </c>
      <c r="V157" s="35"/>
      <c r="W157" s="63" t="str">
        <f t="shared" si="37"/>
        <v/>
      </c>
      <c r="X157" s="35"/>
      <c r="Y157" s="63" t="str">
        <f t="shared" si="38"/>
        <v/>
      </c>
      <c r="Z157" s="35"/>
      <c r="AA157" s="63" t="str">
        <f t="shared" si="39"/>
        <v/>
      </c>
      <c r="AB157" s="64" t="str">
        <f>IF(ISNUMBER(T157),T157*IF(ISNUMBER(LOOKUP(8^3^8,MID(ASC(V157),MIN(FIND({0,1,2,3,4,5,6,7,8,9},ASC(V157)&amp;1234567890)),{1,2,3,4,5,6,7,8,9,10,11,12,13,14,15,16})*1)),LOOKUP(8^3^8,MID(ASC(V157),MIN(FIND({0,1,2,3,4,5,6,7,8,9},ASC(V157)&amp;1234567890)),{1,2,3,4,5,6,7,8,9,10,11,12,13,14,15,16})*1),1)*IF(ISNUMBER(LOOKUP(8^3^8,MID(ASC(X157),MIN(FIND({0,1,2,3,4,5,6,7,8,9},ASC(X157)&amp;1234567890)),{1,2,3,4,5,6,7,8,9,10,11,12,13,14,15,16})*1)),LOOKUP(8^3^8,MID(ASC(X157),MIN(FIND({0,1,2,3,4,5,6,7,8,9},ASC(X157)&amp;1234567890)),{1,2,3,4,5,6,7,8,9,10,11,12,13,14,15,16})*1),1)*IF(ISNUMBER(LOOKUP(8^3^8,MID(ASC(Z157),MIN(FIND({0,1,2,3,4,5,6,7,8,9},ASC(Z157)&amp;1234567890)),{1,2,3,4,5,6,7,8,9,10,11,12,13,14,15,16})*1)),LOOKUP(8^3^8,MID(ASC(Z157),MIN(FIND({0,1,2,3,4,5,6,7,8,9},ASC(Z157)&amp;1234567890)),{1,2,3,4,5,6,7,8,9,10,11,12,13,14,15,16})*1),1),"")</f>
        <v/>
      </c>
    </row>
    <row r="158" spans="1:28" ht="21" customHeight="1">
      <c r="A158" s="148"/>
      <c r="B158" s="96"/>
      <c r="C158" s="97"/>
      <c r="D158" s="97"/>
      <c r="E158" s="98"/>
      <c r="F158" s="99"/>
      <c r="G158" s="100"/>
      <c r="H158" s="101"/>
      <c r="I158" s="100"/>
      <c r="J158" s="101"/>
      <c r="K158" s="100"/>
      <c r="L158" s="101"/>
      <c r="M158" s="100"/>
      <c r="N158" s="102"/>
      <c r="O158" s="13"/>
      <c r="P158" s="4"/>
      <c r="Q158" s="40" t="str">
        <f t="shared" si="34"/>
        <v/>
      </c>
      <c r="R158" s="40" t="str">
        <f t="shared" si="35"/>
        <v/>
      </c>
      <c r="S158" s="41"/>
      <c r="T158" s="65"/>
      <c r="U158" s="63" t="str">
        <f t="shared" si="36"/>
        <v/>
      </c>
      <c r="V158" s="35"/>
      <c r="W158" s="63" t="str">
        <f t="shared" si="37"/>
        <v/>
      </c>
      <c r="X158" s="35"/>
      <c r="Y158" s="63" t="str">
        <f t="shared" si="38"/>
        <v/>
      </c>
      <c r="Z158" s="35"/>
      <c r="AA158" s="63" t="str">
        <f t="shared" si="39"/>
        <v/>
      </c>
      <c r="AB158" s="64" t="str">
        <f>IF(ISNUMBER(T158),T158*IF(ISNUMBER(LOOKUP(8^3^8,MID(ASC(V158),MIN(FIND({0,1,2,3,4,5,6,7,8,9},ASC(V158)&amp;1234567890)),{1,2,3,4,5,6,7,8,9,10,11,12,13,14,15,16})*1)),LOOKUP(8^3^8,MID(ASC(V158),MIN(FIND({0,1,2,3,4,5,6,7,8,9},ASC(V158)&amp;1234567890)),{1,2,3,4,5,6,7,8,9,10,11,12,13,14,15,16})*1),1)*IF(ISNUMBER(LOOKUP(8^3^8,MID(ASC(X158),MIN(FIND({0,1,2,3,4,5,6,7,8,9},ASC(X158)&amp;1234567890)),{1,2,3,4,5,6,7,8,9,10,11,12,13,14,15,16})*1)),LOOKUP(8^3^8,MID(ASC(X158),MIN(FIND({0,1,2,3,4,5,6,7,8,9},ASC(X158)&amp;1234567890)),{1,2,3,4,5,6,7,8,9,10,11,12,13,14,15,16})*1),1)*IF(ISNUMBER(LOOKUP(8^3^8,MID(ASC(Z158),MIN(FIND({0,1,2,3,4,5,6,7,8,9},ASC(Z158)&amp;1234567890)),{1,2,3,4,5,6,7,8,9,10,11,12,13,14,15,16})*1)),LOOKUP(8^3^8,MID(ASC(Z158),MIN(FIND({0,1,2,3,4,5,6,7,8,9},ASC(Z158)&amp;1234567890)),{1,2,3,4,5,6,7,8,9,10,11,12,13,14,15,16})*1),1),"")</f>
        <v/>
      </c>
    </row>
    <row r="159" spans="1:28" ht="21" customHeight="1">
      <c r="A159" s="148"/>
      <c r="B159" s="96"/>
      <c r="C159" s="97"/>
      <c r="D159" s="97"/>
      <c r="E159" s="98"/>
      <c r="F159" s="103"/>
      <c r="G159" s="100"/>
      <c r="H159" s="101"/>
      <c r="I159" s="100"/>
      <c r="J159" s="101"/>
      <c r="K159" s="100"/>
      <c r="L159" s="101"/>
      <c r="M159" s="149"/>
      <c r="N159" s="104"/>
      <c r="O159" s="13"/>
      <c r="P159" s="4"/>
      <c r="Q159" s="40" t="str">
        <f t="shared" si="29"/>
        <v/>
      </c>
      <c r="R159" s="40" t="str">
        <f t="shared" si="30"/>
        <v/>
      </c>
      <c r="S159" s="41"/>
      <c r="T159" s="65"/>
      <c r="U159" s="63" t="str">
        <f t="shared" si="31"/>
        <v/>
      </c>
      <c r="V159" s="35"/>
      <c r="W159" s="63" t="str">
        <f t="shared" si="32"/>
        <v/>
      </c>
      <c r="X159" s="35"/>
      <c r="Y159" s="63" t="str">
        <f t="shared" si="33"/>
        <v/>
      </c>
      <c r="Z159" s="35"/>
      <c r="AA159" s="63" t="str">
        <f t="shared" si="28"/>
        <v/>
      </c>
      <c r="AB159" s="64" t="str">
        <f>IF(ISNUMBER(T159),T159*IF(ISNUMBER(LOOKUP(8^3^8,MID(ASC(V159),MIN(FIND({0,1,2,3,4,5,6,7,8,9},ASC(V159)&amp;1234567890)),{1,2,3,4,5,6,7,8,9,10,11,12,13,14,15,16})*1)),LOOKUP(8^3^8,MID(ASC(V159),MIN(FIND({0,1,2,3,4,5,6,7,8,9},ASC(V159)&amp;1234567890)),{1,2,3,4,5,6,7,8,9,10,11,12,13,14,15,16})*1),1)*IF(ISNUMBER(LOOKUP(8^3^8,MID(ASC(X159),MIN(FIND({0,1,2,3,4,5,6,7,8,9},ASC(X159)&amp;1234567890)),{1,2,3,4,5,6,7,8,9,10,11,12,13,14,15,16})*1)),LOOKUP(8^3^8,MID(ASC(X159),MIN(FIND({0,1,2,3,4,5,6,7,8,9},ASC(X159)&amp;1234567890)),{1,2,3,4,5,6,7,8,9,10,11,12,13,14,15,16})*1),1)*IF(ISNUMBER(LOOKUP(8^3^8,MID(ASC(Z159),MIN(FIND({0,1,2,3,4,5,6,7,8,9},ASC(Z159)&amp;1234567890)),{1,2,3,4,5,6,7,8,9,10,11,12,13,14,15,16})*1)),LOOKUP(8^3^8,MID(ASC(Z159),MIN(FIND({0,1,2,3,4,5,6,7,8,9},ASC(Z159)&amp;1234567890)),{1,2,3,4,5,6,7,8,9,10,11,12,13,14,15,16})*1),1),"")</f>
        <v/>
      </c>
    </row>
    <row r="160" spans="1:28" ht="21" customHeight="1">
      <c r="A160" s="148"/>
      <c r="B160" s="96"/>
      <c r="C160" s="97"/>
      <c r="D160" s="97"/>
      <c r="E160" s="98"/>
      <c r="F160" s="99"/>
      <c r="G160" s="100"/>
      <c r="H160" s="101"/>
      <c r="I160" s="100"/>
      <c r="J160" s="101"/>
      <c r="K160" s="100"/>
      <c r="L160" s="101"/>
      <c r="M160" s="100"/>
      <c r="N160" s="102"/>
      <c r="O160" s="13"/>
      <c r="P160" s="4"/>
      <c r="Q160" s="40" t="str">
        <f t="shared" si="29"/>
        <v/>
      </c>
      <c r="R160" s="40" t="str">
        <f t="shared" si="30"/>
        <v/>
      </c>
      <c r="S160" s="41"/>
      <c r="T160" s="65"/>
      <c r="U160" s="63" t="str">
        <f t="shared" si="31"/>
        <v/>
      </c>
      <c r="V160" s="35"/>
      <c r="W160" s="63" t="str">
        <f t="shared" si="32"/>
        <v/>
      </c>
      <c r="X160" s="35"/>
      <c r="Y160" s="63" t="str">
        <f t="shared" si="33"/>
        <v/>
      </c>
      <c r="Z160" s="35"/>
      <c r="AA160" s="63" t="str">
        <f t="shared" si="28"/>
        <v/>
      </c>
      <c r="AB160" s="64" t="str">
        <f>IF(ISNUMBER(T160),T160*IF(ISNUMBER(LOOKUP(8^3^8,MID(ASC(V160),MIN(FIND({0,1,2,3,4,5,6,7,8,9},ASC(V160)&amp;1234567890)),{1,2,3,4,5,6,7,8,9,10,11,12,13,14,15,16})*1)),LOOKUP(8^3^8,MID(ASC(V160),MIN(FIND({0,1,2,3,4,5,6,7,8,9},ASC(V160)&amp;1234567890)),{1,2,3,4,5,6,7,8,9,10,11,12,13,14,15,16})*1),1)*IF(ISNUMBER(LOOKUP(8^3^8,MID(ASC(X160),MIN(FIND({0,1,2,3,4,5,6,7,8,9},ASC(X160)&amp;1234567890)),{1,2,3,4,5,6,7,8,9,10,11,12,13,14,15,16})*1)),LOOKUP(8^3^8,MID(ASC(X160),MIN(FIND({0,1,2,3,4,5,6,7,8,9},ASC(X160)&amp;1234567890)),{1,2,3,4,5,6,7,8,9,10,11,12,13,14,15,16})*1),1)*IF(ISNUMBER(LOOKUP(8^3^8,MID(ASC(Z160),MIN(FIND({0,1,2,3,4,5,6,7,8,9},ASC(Z160)&amp;1234567890)),{1,2,3,4,5,6,7,8,9,10,11,12,13,14,15,16})*1)),LOOKUP(8^3^8,MID(ASC(Z160),MIN(FIND({0,1,2,3,4,5,6,7,8,9},ASC(Z160)&amp;1234567890)),{1,2,3,4,5,6,7,8,9,10,11,12,13,14,15,16})*1),1),"")</f>
        <v/>
      </c>
    </row>
    <row r="161" spans="1:28" ht="21" customHeight="1">
      <c r="A161" s="148"/>
      <c r="B161" s="96"/>
      <c r="C161" s="97"/>
      <c r="D161" s="97"/>
      <c r="E161" s="98"/>
      <c r="F161" s="103"/>
      <c r="G161" s="100"/>
      <c r="H161" s="101"/>
      <c r="I161" s="100"/>
      <c r="J161" s="101"/>
      <c r="K161" s="100"/>
      <c r="L161" s="101"/>
      <c r="M161" s="149"/>
      <c r="N161" s="104"/>
      <c r="O161" s="13"/>
      <c r="P161" s="4"/>
      <c r="Q161" s="40" t="str">
        <f t="shared" si="29"/>
        <v/>
      </c>
      <c r="R161" s="40" t="str">
        <f t="shared" si="30"/>
        <v/>
      </c>
      <c r="S161" s="41"/>
      <c r="T161" s="65"/>
      <c r="U161" s="63" t="str">
        <f t="shared" si="31"/>
        <v/>
      </c>
      <c r="V161" s="35"/>
      <c r="W161" s="63" t="str">
        <f t="shared" si="32"/>
        <v/>
      </c>
      <c r="X161" s="35"/>
      <c r="Y161" s="63" t="str">
        <f t="shared" si="33"/>
        <v/>
      </c>
      <c r="Z161" s="35"/>
      <c r="AA161" s="63" t="str">
        <f t="shared" si="28"/>
        <v/>
      </c>
      <c r="AB161" s="64" t="str">
        <f>IF(ISNUMBER(T161),T161*IF(ISNUMBER(LOOKUP(8^3^8,MID(ASC(V161),MIN(FIND({0,1,2,3,4,5,6,7,8,9},ASC(V161)&amp;1234567890)),{1,2,3,4,5,6,7,8,9,10,11,12,13,14,15,16})*1)),LOOKUP(8^3^8,MID(ASC(V161),MIN(FIND({0,1,2,3,4,5,6,7,8,9},ASC(V161)&amp;1234567890)),{1,2,3,4,5,6,7,8,9,10,11,12,13,14,15,16})*1),1)*IF(ISNUMBER(LOOKUP(8^3^8,MID(ASC(X161),MIN(FIND({0,1,2,3,4,5,6,7,8,9},ASC(X161)&amp;1234567890)),{1,2,3,4,5,6,7,8,9,10,11,12,13,14,15,16})*1)),LOOKUP(8^3^8,MID(ASC(X161),MIN(FIND({0,1,2,3,4,5,6,7,8,9},ASC(X161)&amp;1234567890)),{1,2,3,4,5,6,7,8,9,10,11,12,13,14,15,16})*1),1)*IF(ISNUMBER(LOOKUP(8^3^8,MID(ASC(Z161),MIN(FIND({0,1,2,3,4,5,6,7,8,9},ASC(Z161)&amp;1234567890)),{1,2,3,4,5,6,7,8,9,10,11,12,13,14,15,16})*1)),LOOKUP(8^3^8,MID(ASC(Z161),MIN(FIND({0,1,2,3,4,5,6,7,8,9},ASC(Z161)&amp;1234567890)),{1,2,3,4,5,6,7,8,9,10,11,12,13,14,15,16})*1),1),"")</f>
        <v/>
      </c>
    </row>
    <row r="162" spans="1:28" ht="21" customHeight="1">
      <c r="A162" s="148"/>
      <c r="B162" s="96"/>
      <c r="C162" s="97"/>
      <c r="D162" s="97"/>
      <c r="E162" s="98"/>
      <c r="F162" s="99"/>
      <c r="G162" s="100"/>
      <c r="H162" s="101"/>
      <c r="I162" s="100"/>
      <c r="J162" s="101"/>
      <c r="K162" s="100"/>
      <c r="L162" s="101"/>
      <c r="M162" s="100"/>
      <c r="N162" s="102"/>
      <c r="O162" s="13"/>
      <c r="P162" s="4"/>
      <c r="Q162" s="40" t="str">
        <f t="shared" si="29"/>
        <v/>
      </c>
      <c r="R162" s="40" t="str">
        <f t="shared" si="30"/>
        <v/>
      </c>
      <c r="S162" s="41"/>
      <c r="T162" s="65"/>
      <c r="U162" s="63" t="str">
        <f t="shared" si="31"/>
        <v/>
      </c>
      <c r="V162" s="35"/>
      <c r="W162" s="63" t="str">
        <f t="shared" si="32"/>
        <v/>
      </c>
      <c r="X162" s="35"/>
      <c r="Y162" s="63" t="str">
        <f t="shared" si="33"/>
        <v/>
      </c>
      <c r="Z162" s="35"/>
      <c r="AA162" s="63" t="str">
        <f t="shared" si="28"/>
        <v/>
      </c>
      <c r="AB162" s="64" t="str">
        <f>IF(ISNUMBER(T162),T162*IF(ISNUMBER(LOOKUP(8^3^8,MID(ASC(V162),MIN(FIND({0,1,2,3,4,5,6,7,8,9},ASC(V162)&amp;1234567890)),{1,2,3,4,5,6,7,8,9,10,11,12,13,14,15,16})*1)),LOOKUP(8^3^8,MID(ASC(V162),MIN(FIND({0,1,2,3,4,5,6,7,8,9},ASC(V162)&amp;1234567890)),{1,2,3,4,5,6,7,8,9,10,11,12,13,14,15,16})*1),1)*IF(ISNUMBER(LOOKUP(8^3^8,MID(ASC(X162),MIN(FIND({0,1,2,3,4,5,6,7,8,9},ASC(X162)&amp;1234567890)),{1,2,3,4,5,6,7,8,9,10,11,12,13,14,15,16})*1)),LOOKUP(8^3^8,MID(ASC(X162),MIN(FIND({0,1,2,3,4,5,6,7,8,9},ASC(X162)&amp;1234567890)),{1,2,3,4,5,6,7,8,9,10,11,12,13,14,15,16})*1),1)*IF(ISNUMBER(LOOKUP(8^3^8,MID(ASC(Z162),MIN(FIND({0,1,2,3,4,5,6,7,8,9},ASC(Z162)&amp;1234567890)),{1,2,3,4,5,6,7,8,9,10,11,12,13,14,15,16})*1)),LOOKUP(8^3^8,MID(ASC(Z162),MIN(FIND({0,1,2,3,4,5,6,7,8,9},ASC(Z162)&amp;1234567890)),{1,2,3,4,5,6,7,8,9,10,11,12,13,14,15,16})*1),1),"")</f>
        <v/>
      </c>
    </row>
    <row r="163" spans="1:28" ht="21" customHeight="1">
      <c r="A163" s="136" t="s">
        <v>45</v>
      </c>
      <c r="B163" s="137"/>
      <c r="C163" s="138">
        <f>SUM(C111:C162)</f>
        <v>0</v>
      </c>
      <c r="D163" s="138">
        <f>SUM(D111:D162)</f>
        <v>0</v>
      </c>
      <c r="E163" s="139">
        <f>SUM(E111:E162)</f>
        <v>0</v>
      </c>
      <c r="F163" s="140"/>
      <c r="G163" s="141"/>
      <c r="H163" s="140"/>
      <c r="I163" s="141"/>
      <c r="J163" s="140"/>
      <c r="K163" s="141"/>
      <c r="L163" s="140"/>
      <c r="M163" s="141"/>
      <c r="N163" s="142">
        <f>SUM(N111:N162)</f>
        <v>0</v>
      </c>
      <c r="O163" s="47" t="s">
        <v>45</v>
      </c>
      <c r="P163" s="46"/>
      <c r="Q163" s="42">
        <f>SUM(Q111:Q162)</f>
        <v>0</v>
      </c>
      <c r="R163" s="42">
        <f>SUM(R111:R162)</f>
        <v>0</v>
      </c>
      <c r="S163" s="43">
        <f>SUM(S111:S162)</f>
        <v>0</v>
      </c>
      <c r="T163" s="52"/>
      <c r="U163" s="56"/>
      <c r="V163" s="52"/>
      <c r="W163" s="56"/>
      <c r="X163" s="52"/>
      <c r="Y163" s="56"/>
      <c r="Z163" s="52"/>
      <c r="AA163" s="56"/>
      <c r="AB163" s="44">
        <f>SUM(AB111:AB162)</f>
        <v>0</v>
      </c>
    </row>
    <row r="164" spans="1:28" ht="21" customHeight="1">
      <c r="A164" s="136" t="s">
        <v>74</v>
      </c>
      <c r="B164" s="137"/>
      <c r="C164" s="138">
        <f>SUMIF(A16:A163,"*小計*",C$16:C163)</f>
        <v>0</v>
      </c>
      <c r="D164" s="138">
        <f>SUMIF(A16:A163,"*小計*",D$16:D163)</f>
        <v>0</v>
      </c>
      <c r="E164" s="138">
        <f>SUMIF(A16:A163,"*小計*",E$16:E163)</f>
        <v>0</v>
      </c>
      <c r="F164" s="140"/>
      <c r="G164" s="141"/>
      <c r="H164" s="140"/>
      <c r="I164" s="141"/>
      <c r="J164" s="140"/>
      <c r="K164" s="141"/>
      <c r="L164" s="140"/>
      <c r="M164" s="141"/>
      <c r="N164" s="153">
        <f>SUMIF($A$16:$A163,"*小計*",N$16:N163)</f>
        <v>0</v>
      </c>
      <c r="O164" s="47" t="s">
        <v>74</v>
      </c>
      <c r="P164" s="46"/>
      <c r="Q164" s="42">
        <f>SUMIF($O$16:$O163,"*小計*",Q$16:Q163)</f>
        <v>0</v>
      </c>
      <c r="R164" s="42">
        <f>SUMIF($O$16:$O163,"*小計*",R$16:R163)</f>
        <v>0</v>
      </c>
      <c r="S164" s="43">
        <f>SUMIF($O$16:$O163,"*小計*",S$16:S163)</f>
        <v>0</v>
      </c>
      <c r="T164" s="52"/>
      <c r="U164" s="56"/>
      <c r="V164" s="52"/>
      <c r="W164" s="56"/>
      <c r="X164" s="52"/>
      <c r="Y164" s="56"/>
      <c r="Z164" s="52"/>
      <c r="AA164" s="56"/>
      <c r="AB164" s="45">
        <f>SUMIF($O$16:$O163,"*小計*",AB$16:AB163)</f>
        <v>0</v>
      </c>
    </row>
  </sheetData>
  <mergeCells count="40">
    <mergeCell ref="T14:AB14"/>
    <mergeCell ref="F14:N14"/>
    <mergeCell ref="O14:O15"/>
    <mergeCell ref="P14:P15"/>
    <mergeCell ref="Q14:Q15"/>
    <mergeCell ref="R14:R15"/>
    <mergeCell ref="S14:S15"/>
    <mergeCell ref="A10:C10"/>
    <mergeCell ref="D10:E10"/>
    <mergeCell ref="A13:N13"/>
    <mergeCell ref="O13:AB13"/>
    <mergeCell ref="M10:S10"/>
    <mergeCell ref="T10:V10"/>
    <mergeCell ref="Z12:AB12"/>
    <mergeCell ref="A14:A15"/>
    <mergeCell ref="B14:B15"/>
    <mergeCell ref="C14:C15"/>
    <mergeCell ref="D14:D15"/>
    <mergeCell ref="E14:E15"/>
    <mergeCell ref="A9:C9"/>
    <mergeCell ref="D9:E9"/>
    <mergeCell ref="M9:S9"/>
    <mergeCell ref="T9:V9"/>
    <mergeCell ref="A6:C6"/>
    <mergeCell ref="D6:E6"/>
    <mergeCell ref="A7:C7"/>
    <mergeCell ref="D7:E7"/>
    <mergeCell ref="H7:J7"/>
    <mergeCell ref="M7:V7"/>
    <mergeCell ref="A8:C8"/>
    <mergeCell ref="D8:E8"/>
    <mergeCell ref="H8:J8"/>
    <mergeCell ref="M8:S8"/>
    <mergeCell ref="T8:V8"/>
    <mergeCell ref="B2:C2"/>
    <mergeCell ref="S2:AB2"/>
    <mergeCell ref="B3:C3"/>
    <mergeCell ref="D2:F2"/>
    <mergeCell ref="T3:AA3"/>
    <mergeCell ref="J2:P2"/>
  </mergeCells>
  <phoneticPr fontId="2"/>
  <conditionalFormatting sqref="A1:AB164">
    <cfRule type="expression" dxfId="0" priority="1">
      <formula>$T$8&lt;&gt;""</formula>
    </cfRule>
  </conditionalFormatting>
  <dataValidations count="6">
    <dataValidation type="list" allowBlank="1" showInputMessage="1" showErrorMessage="1" sqref="P17:P55 P58:P109 P112:P162" xr:uid="{00000000-0002-0000-0200-000000000000}">
      <formula1>$B$3</formula1>
    </dataValidation>
    <dataValidation allowBlank="1" showInputMessage="1" showErrorMessage="1" prompt="自動で計算されます" sqref="D7:E10 H8:J8 S56 S110 S163:S164 Q17:R56 Q58:R110 AB18:AB164 Q112:R164" xr:uid="{00000000-0002-0000-0200-000004000000}"/>
    <dataValidation allowBlank="1" showInputMessage="1" showErrorMessage="1" prompt="事業コードを選ぶと自動で反映されます" sqref="D2:F2 B3:C3" xr:uid="{00000000-0002-0000-0200-000005000000}"/>
    <dataValidation type="list" allowBlank="1" showInputMessage="1" showErrorMessage="1" sqref="P111 P57" xr:uid="{00000000-0002-0000-0200-000001000000}">
      <formula1>$AF$3:$AF$12</formula1>
    </dataValidation>
    <dataValidation type="list" allowBlank="1" showInputMessage="1" showErrorMessage="1" sqref="B111 B57" xr:uid="{00000000-0002-0000-0200-000002000000}">
      <formula1>$AF$3:$AF$5</formula1>
    </dataValidation>
    <dataValidation type="list" allowBlank="1" showInputMessage="1" showErrorMessage="1" sqref="P16" xr:uid="{00000000-0002-0000-0200-000003000000}">
      <formula1>$AH$3:$AH$12</formula1>
    </dataValidation>
  </dataValidations>
  <printOptions horizontalCentered="1"/>
  <pageMargins left="0.70866141732283472" right="0.70866141732283472" top="0.55118110236220474" bottom="0.55118110236220474" header="0.31496062992125984" footer="0.31496062992125984"/>
  <pageSetup paperSize="9" scale="89" fitToHeight="0" orientation="landscape" r:id="rId1"/>
  <headerFooter>
    <oddFooter>&amp;P / &amp;N ページ</oddFooter>
  </headerFooter>
  <rowBreaks count="3" manualBreakCount="3">
    <brk id="29" max="27" man="1"/>
    <brk id="56" max="16383" man="1"/>
    <brk id="110" max="16383" man="1"/>
  </rowBreak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6000000}">
          <x14:formula1>
            <xm:f>補助率・費目・節!$G$2:$G$20</xm:f>
          </x14:formula1>
          <xm:sqref>O17:O55 O58:O109 O112:O162</xm:sqref>
        </x14:dataValidation>
        <x14:dataValidation type="list" allowBlank="1" showInputMessage="1" showErrorMessage="1" xr:uid="{00000000-0002-0000-0200-000007000000}">
          <x14:formula1>
            <xm:f>補助率・費目・節!$A$1:$A$13</xm:f>
          </x14:formula1>
          <xm:sqref>B2:C2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dimension ref="A1:M24"/>
  <sheetViews>
    <sheetView zoomScaleNormal="100" workbookViewId="0">
      <selection activeCell="A14" sqref="A14"/>
    </sheetView>
  </sheetViews>
  <sheetFormatPr defaultColWidth="9" defaultRowHeight="13"/>
  <cols>
    <col min="1" max="1" width="21.7265625" style="5" customWidth="1"/>
    <col min="2" max="2" width="33.453125" style="5" customWidth="1"/>
    <col min="3" max="3" width="4.7265625" style="5" customWidth="1"/>
    <col min="4" max="4" width="5.90625" style="162" bestFit="1" customWidth="1"/>
    <col min="5" max="5" width="18.90625" style="5" bestFit="1" customWidth="1"/>
    <col min="6" max="6" width="14" style="28" bestFit="1" customWidth="1"/>
    <col min="7" max="11" width="15.08984375" style="5" customWidth="1"/>
    <col min="12" max="16384" width="9" style="5"/>
  </cols>
  <sheetData>
    <row r="1" spans="1:13" s="7" customFormat="1" ht="15.75" customHeight="1">
      <c r="A1" s="11" t="s">
        <v>69</v>
      </c>
      <c r="B1" s="11" t="s">
        <v>39</v>
      </c>
      <c r="C1" s="11" t="s">
        <v>39</v>
      </c>
      <c r="D1" s="160" t="s">
        <v>39</v>
      </c>
      <c r="E1" s="11" t="s">
        <v>39</v>
      </c>
      <c r="F1" s="28">
        <v>0</v>
      </c>
      <c r="G1" s="6" t="s">
        <v>14</v>
      </c>
      <c r="H1" s="60" t="s">
        <v>57</v>
      </c>
      <c r="I1" s="60" t="s">
        <v>58</v>
      </c>
      <c r="J1" s="60" t="s">
        <v>59</v>
      </c>
      <c r="K1" s="60" t="s">
        <v>40</v>
      </c>
      <c r="M1" s="12"/>
    </row>
    <row r="2" spans="1:13" s="7" customFormat="1" ht="15.75" customHeight="1">
      <c r="A2" s="62" t="s">
        <v>110</v>
      </c>
      <c r="B2" s="12" t="s">
        <v>104</v>
      </c>
      <c r="C2" s="6" t="s">
        <v>41</v>
      </c>
      <c r="D2" s="48" t="s">
        <v>89</v>
      </c>
      <c r="E2" s="6" t="s">
        <v>14</v>
      </c>
      <c r="F2" s="29">
        <v>200000000</v>
      </c>
      <c r="G2" s="86" t="s">
        <v>71</v>
      </c>
      <c r="H2" s="58" t="s">
        <v>15</v>
      </c>
      <c r="I2" s="58" t="s">
        <v>42</v>
      </c>
      <c r="J2" s="58" t="s">
        <v>15</v>
      </c>
      <c r="K2" s="58" t="s">
        <v>32</v>
      </c>
    </row>
    <row r="3" spans="1:13" s="7" customFormat="1" ht="15.75" customHeight="1">
      <c r="A3" s="62" t="s">
        <v>108</v>
      </c>
      <c r="B3" s="12"/>
      <c r="C3" s="6" t="s">
        <v>41</v>
      </c>
      <c r="D3" s="48" t="s">
        <v>89</v>
      </c>
      <c r="E3" s="6" t="s">
        <v>14</v>
      </c>
      <c r="F3" s="29">
        <v>200000000</v>
      </c>
      <c r="G3" s="58" t="s">
        <v>32</v>
      </c>
      <c r="H3" s="86" t="s">
        <v>112</v>
      </c>
      <c r="I3" s="58" t="s">
        <v>32</v>
      </c>
      <c r="J3" s="58" t="s">
        <v>13</v>
      </c>
      <c r="K3" s="58" t="s">
        <v>16</v>
      </c>
    </row>
    <row r="4" spans="1:13" s="7" customFormat="1" ht="15.75" customHeight="1">
      <c r="A4" s="62" t="s">
        <v>109</v>
      </c>
      <c r="B4" s="12"/>
      <c r="C4" s="6" t="s">
        <v>41</v>
      </c>
      <c r="D4" s="48" t="s">
        <v>89</v>
      </c>
      <c r="E4" s="6" t="s">
        <v>14</v>
      </c>
      <c r="F4" s="29">
        <v>200000000</v>
      </c>
      <c r="G4" s="58" t="s">
        <v>46</v>
      </c>
      <c r="H4" s="61"/>
      <c r="I4" s="58" t="s">
        <v>46</v>
      </c>
      <c r="J4" s="59" t="s">
        <v>47</v>
      </c>
      <c r="K4" s="6" t="s">
        <v>15</v>
      </c>
    </row>
    <row r="5" spans="1:13" s="7" customFormat="1" ht="15.75" customHeight="1">
      <c r="A5" s="62" t="s">
        <v>111</v>
      </c>
      <c r="B5" s="12"/>
      <c r="C5" s="6" t="s">
        <v>41</v>
      </c>
      <c r="D5" s="48" t="s">
        <v>89</v>
      </c>
      <c r="E5" s="6" t="s">
        <v>14</v>
      </c>
      <c r="F5" s="29">
        <v>200000000</v>
      </c>
      <c r="G5" s="58" t="s">
        <v>15</v>
      </c>
      <c r="H5" s="6"/>
      <c r="I5" s="59" t="s">
        <v>12</v>
      </c>
      <c r="J5" s="6"/>
      <c r="K5" s="6" t="s">
        <v>60</v>
      </c>
    </row>
    <row r="6" spans="1:13" s="7" customFormat="1" ht="15.75" customHeight="1">
      <c r="A6" s="62" t="s">
        <v>97</v>
      </c>
      <c r="B6" s="12"/>
      <c r="C6" s="6" t="s">
        <v>41</v>
      </c>
      <c r="D6" s="48" t="s">
        <v>90</v>
      </c>
      <c r="E6" s="6" t="s">
        <v>14</v>
      </c>
      <c r="F6" s="29">
        <v>50000000</v>
      </c>
      <c r="G6" s="86" t="s">
        <v>112</v>
      </c>
      <c r="H6" s="6"/>
      <c r="I6" s="6" t="s">
        <v>10</v>
      </c>
      <c r="J6" s="6"/>
      <c r="K6" s="6" t="s">
        <v>6</v>
      </c>
    </row>
    <row r="7" spans="1:13" s="7" customFormat="1" ht="15.75" customHeight="1">
      <c r="A7" s="62" t="s">
        <v>98</v>
      </c>
      <c r="B7" s="12"/>
      <c r="C7" s="6" t="s">
        <v>41</v>
      </c>
      <c r="D7" s="48" t="s">
        <v>90</v>
      </c>
      <c r="E7" s="6" t="s">
        <v>14</v>
      </c>
      <c r="F7" s="29">
        <v>50000000</v>
      </c>
      <c r="G7" s="59" t="s">
        <v>12</v>
      </c>
      <c r="H7" s="6"/>
      <c r="I7" s="59" t="s">
        <v>48</v>
      </c>
      <c r="J7" s="6"/>
      <c r="K7" s="6" t="s">
        <v>12</v>
      </c>
    </row>
    <row r="8" spans="1:13" s="7" customFormat="1" ht="15.75" customHeight="1">
      <c r="A8" s="62" t="s">
        <v>106</v>
      </c>
      <c r="B8" s="12"/>
      <c r="C8" s="6" t="s">
        <v>41</v>
      </c>
      <c r="D8" s="48" t="s">
        <v>105</v>
      </c>
      <c r="E8" s="6" t="s">
        <v>14</v>
      </c>
      <c r="F8" s="29">
        <v>30000000</v>
      </c>
      <c r="G8" s="6" t="s">
        <v>11</v>
      </c>
      <c r="H8" s="6"/>
      <c r="I8" s="59" t="s">
        <v>47</v>
      </c>
      <c r="J8" s="6"/>
      <c r="K8" s="6" t="s">
        <v>9</v>
      </c>
    </row>
    <row r="9" spans="1:13" s="7" customFormat="1" ht="15.75" customHeight="1">
      <c r="A9" s="62" t="s">
        <v>99</v>
      </c>
      <c r="B9" s="12"/>
      <c r="C9" s="6" t="s">
        <v>41</v>
      </c>
      <c r="D9" s="48" t="s">
        <v>91</v>
      </c>
      <c r="E9" s="6" t="s">
        <v>14</v>
      </c>
      <c r="F9" s="29">
        <v>50000000</v>
      </c>
      <c r="G9" s="6" t="s">
        <v>10</v>
      </c>
      <c r="H9" s="6"/>
      <c r="I9" s="59" t="s">
        <v>54</v>
      </c>
      <c r="J9" s="6"/>
      <c r="K9" s="163" t="s">
        <v>93</v>
      </c>
    </row>
    <row r="10" spans="1:13" s="7" customFormat="1" ht="15.75" customHeight="1">
      <c r="A10" s="156" t="s">
        <v>100</v>
      </c>
      <c r="B10" s="5"/>
      <c r="C10" s="159" t="s">
        <v>41</v>
      </c>
      <c r="D10" s="161" t="s">
        <v>92</v>
      </c>
      <c r="E10" s="159" t="s">
        <v>14</v>
      </c>
      <c r="F10" s="29">
        <v>10000000</v>
      </c>
      <c r="G10" s="6" t="s">
        <v>8</v>
      </c>
      <c r="H10" s="6"/>
      <c r="I10" s="6"/>
      <c r="J10" s="6"/>
      <c r="K10" s="163" t="s">
        <v>94</v>
      </c>
    </row>
    <row r="11" spans="1:13" s="7" customFormat="1" ht="15.75" customHeight="1">
      <c r="A11" s="156" t="s">
        <v>101</v>
      </c>
      <c r="B11" s="5"/>
      <c r="C11" s="159" t="s">
        <v>41</v>
      </c>
      <c r="D11" s="161" t="s">
        <v>92</v>
      </c>
      <c r="E11" s="159" t="s">
        <v>14</v>
      </c>
      <c r="F11" s="29">
        <v>50000000</v>
      </c>
      <c r="G11" s="6" t="s">
        <v>7</v>
      </c>
      <c r="H11" s="6"/>
      <c r="I11" s="6"/>
      <c r="J11" s="6"/>
      <c r="K11" s="163" t="s">
        <v>95</v>
      </c>
    </row>
    <row r="12" spans="1:13" s="7" customFormat="1" ht="15.75" customHeight="1">
      <c r="A12" s="156" t="s">
        <v>102</v>
      </c>
      <c r="B12" s="5"/>
      <c r="C12" s="159" t="s">
        <v>41</v>
      </c>
      <c r="D12" s="161" t="s">
        <v>92</v>
      </c>
      <c r="E12" s="159" t="s">
        <v>14</v>
      </c>
      <c r="F12" s="29">
        <v>50000000</v>
      </c>
      <c r="G12" s="59" t="s">
        <v>48</v>
      </c>
      <c r="H12" s="6"/>
      <c r="I12" s="6"/>
      <c r="J12" s="6"/>
      <c r="K12" s="6"/>
    </row>
    <row r="13" spans="1:13" s="7" customFormat="1" ht="15.75" customHeight="1">
      <c r="A13" s="156" t="s">
        <v>103</v>
      </c>
      <c r="B13" s="5"/>
      <c r="C13" s="159" t="s">
        <v>41</v>
      </c>
      <c r="D13" s="161" t="s">
        <v>92</v>
      </c>
      <c r="E13" s="159" t="s">
        <v>14</v>
      </c>
      <c r="F13" s="29">
        <v>50000000</v>
      </c>
      <c r="G13" s="59" t="s">
        <v>49</v>
      </c>
      <c r="H13" s="6"/>
      <c r="I13" s="6"/>
      <c r="J13" s="6"/>
      <c r="K13" s="6"/>
    </row>
    <row r="14" spans="1:13" s="7" customFormat="1" ht="15.75" customHeight="1">
      <c r="A14" s="156"/>
      <c r="B14" s="5"/>
      <c r="C14" s="6" t="s">
        <v>41</v>
      </c>
      <c r="D14" s="48" t="s">
        <v>107</v>
      </c>
      <c r="E14" s="6" t="s">
        <v>14</v>
      </c>
      <c r="F14" s="29">
        <v>150000000</v>
      </c>
      <c r="G14" s="59" t="s">
        <v>50</v>
      </c>
      <c r="H14" s="6"/>
      <c r="I14" s="6"/>
      <c r="J14" s="6"/>
      <c r="K14" s="6"/>
    </row>
    <row r="15" spans="1:13" s="7" customFormat="1" ht="15.75" customHeight="1">
      <c r="G15" s="59" t="s">
        <v>51</v>
      </c>
      <c r="H15" s="6"/>
      <c r="I15" s="6"/>
      <c r="J15" s="6"/>
      <c r="K15" s="6"/>
    </row>
    <row r="16" spans="1:13" s="7" customFormat="1" ht="15.75" customHeight="1">
      <c r="F16" s="29"/>
      <c r="G16" s="59" t="s">
        <v>52</v>
      </c>
      <c r="H16" s="6"/>
      <c r="I16" s="6"/>
      <c r="J16" s="6"/>
      <c r="K16" s="5"/>
    </row>
    <row r="17" spans="1:11" s="7" customFormat="1" ht="15.75" customHeight="1">
      <c r="A17" s="5"/>
      <c r="B17" s="5"/>
      <c r="C17" s="5"/>
      <c r="D17" s="162"/>
      <c r="E17" s="5"/>
      <c r="F17" s="28"/>
      <c r="G17" s="59" t="s">
        <v>53</v>
      </c>
      <c r="H17" s="5"/>
      <c r="I17" s="5"/>
      <c r="J17" s="5"/>
      <c r="K17" s="5"/>
    </row>
    <row r="18" spans="1:11" s="7" customFormat="1" ht="15.75" customHeight="1">
      <c r="A18" s="5"/>
      <c r="B18" s="5"/>
      <c r="C18" s="5"/>
      <c r="D18" s="162"/>
      <c r="E18" s="5"/>
      <c r="F18" s="28"/>
      <c r="G18" s="59" t="s">
        <v>54</v>
      </c>
      <c r="H18" s="5"/>
      <c r="I18" s="5"/>
      <c r="J18" s="5"/>
      <c r="K18" s="5"/>
    </row>
    <row r="19" spans="1:11" ht="15.75" customHeight="1">
      <c r="G19" s="59" t="s">
        <v>55</v>
      </c>
    </row>
    <row r="20" spans="1:11" ht="15.75" customHeight="1">
      <c r="G20" s="59" t="s">
        <v>56</v>
      </c>
    </row>
    <row r="21" spans="1:11" ht="15.75" customHeight="1"/>
    <row r="22" spans="1:11" ht="15.75" customHeight="1"/>
    <row r="23" spans="1:11" ht="15.75" customHeight="1"/>
    <row r="24" spans="1:11" ht="15.75" customHeight="1"/>
  </sheetData>
  <sheetProtection selectLockedCells="1" selectUnlockedCells="1"/>
  <autoFilter ref="B1:B9" xr:uid="{00000000-0009-0000-0000-000003000000}"/>
  <phoneticPr fontId="2"/>
  <pageMargins left="0.35433070866141736" right="0.35433070866141736" top="0.74803149606299213" bottom="0.51181102362204722" header="0.31496062992125984" footer="0.31496062992125984"/>
  <pageSetup paperSize="9" orientation="portrait" r:id="rId1"/>
  <headerFooter>
    <oddHeader>&amp;C&amp;F&amp;R&amp;D</oddHead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A-1.１事業項目用（1ページ用）</vt:lpstr>
      <vt:lpstr>A-2.１事業項目用（複数ページ用）</vt:lpstr>
      <vt:lpstr>B.複数事業項目用</vt:lpstr>
      <vt:lpstr>補助率・費目・節</vt:lpstr>
      <vt:lpstr>'A-1.１事業項目用（1ページ用）'!Print_Area</vt:lpstr>
      <vt:lpstr>'A-2.１事業項目用（複数ページ用）'!Print_Area</vt:lpstr>
      <vt:lpstr>B.複数事業項目用!Print_Area</vt:lpstr>
      <vt:lpstr>'A-2.１事業項目用（複数ページ用）'!Print_Titles</vt:lpstr>
      <vt:lpstr>B.複数事業項目用!Print_Titles</vt:lpstr>
      <vt:lpstr>機械_研究補助</vt:lpstr>
      <vt:lpstr>機械_公設工業試験研究所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日本自転車振興会</dc:creator>
  <cp:lastModifiedBy>門倉 章代</cp:lastModifiedBy>
  <cp:lastPrinted>2022-06-24T06:29:48Z</cp:lastPrinted>
  <dcterms:created xsi:type="dcterms:W3CDTF">2006-06-22T01:18:33Z</dcterms:created>
  <dcterms:modified xsi:type="dcterms:W3CDTF">2025-06-24T02:34:57Z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プロジェクト">
    <vt:lpwstr>H26_keihi_hikaku_0828(5事業項目_3枚)</vt:lpwstr>
  </property>
</Properties>
</file>